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<sst xmlns="http://schemas.openxmlformats.org/spreadsheetml/2006/main" count="356" uniqueCount="250">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</sst>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248</v>
      </c>
      <c r="F4" s="30" t="s">
        <v>6</v>
      </c>
      <c r="G4" s="30"/>
      <c r="H4" s="1" t="s">
        <v>6</v>
      </c>
    </row>
    <row r="5" spans="1:8" ht="43.5" customHeight="1">
      <c r="A5" s="15" t="s">
        <v>2</v>
      </c>
      <c r="B5" s="16" t="s">
        <v>12</v>
      </c>
      <c r="C5" s="79" t="s">
        <v>249</v>
      </c>
      <c r="F5" s="1" t="s">
        <v>227</v>
      </c>
      <c r="G5" s="30"/>
      <c r="H5" s="1" t="s">
        <v>18</v>
      </c>
    </row>
    <row r="6" spans="1:7" ht="30">
      <c r="A6" s="15" t="s">
        <v>3</v>
      </c>
      <c r="B6" s="10" t="s">
        <v>7</v>
      </c>
      <c r="C6" s="79" t="s">
        <v>249</v>
      </c>
      <c r="F6" s="30" t="s">
        <v>18</v>
      </c>
      <c r="G6" s="30"/>
    </row>
    <row r="7" spans="1:7" ht="45">
      <c r="A7" s="15" t="s">
        <v>4</v>
      </c>
      <c r="B7" s="10" t="s">
        <v>19</v>
      </c>
      <c r="C7" s="79" t="s">
        <v>6</v>
      </c>
      <c r="F7" s="31" t="s">
        <v>174</v>
      </c>
      <c r="G7" s="30"/>
    </row>
    <row r="8" spans="1:7" ht="45">
      <c r="A8" s="15" t="s">
        <v>8</v>
      </c>
      <c r="B8" s="10" t="s">
        <v>20</v>
      </c>
      <c r="C8" s="79" t="s">
        <v>248</v>
      </c>
      <c r="F8" s="31" t="s">
        <v>172</v>
      </c>
      <c r="G8" s="30"/>
    </row>
    <row r="9" spans="1:6" ht="15">
      <c r="A9" s="26" t="s">
        <v>9</v>
      </c>
      <c r="B9" s="27" t="s">
        <v>21</v>
      </c>
      <c r="C9" s="79" t="s">
        <v>248</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0.3333333333333333</v>
      </c>
    </row>
    <row r="18" spans="1:6" ht="15">
      <c r="A18" s="17" t="s">
        <v>29</v>
      </c>
      <c r="B18" s="16" t="s">
        <v>27</v>
      </c>
      <c r="C18" s="79" t="s">
        <v>248</v>
      </c>
      <c r="F18" s="32">
        <f>+VALUE(A25)</f>
        <v>1</v>
      </c>
    </row>
    <row r="19" spans="1:6" ht="45">
      <c r="A19" s="17" t="s">
        <v>30</v>
      </c>
      <c r="B19" s="16" t="s">
        <v>33</v>
      </c>
      <c r="C19" s="79" t="s">
        <v>6</v>
      </c>
      <c r="F19" s="32">
        <f>+VALUE(A32)</f>
        <v>0</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0.3333333333333333</v>
      </c>
      <c r="B21" s="102"/>
      <c r="C21" s="103"/>
      <c r="F21" s="32">
        <f>+VALUE(A51)</f>
        <v>0.7692307692307693</v>
      </c>
    </row>
    <row r="22" spans="1:6" ht="24.75" customHeight="1">
      <c r="A22" s="28" t="s">
        <v>147</v>
      </c>
      <c r="B22" s="104" t="s">
        <v>32</v>
      </c>
      <c r="C22" s="105"/>
      <c r="F22" s="32">
        <f>+VALUE(A57)</f>
        <v>1</v>
      </c>
    </row>
    <row r="23" spans="1:6" ht="30">
      <c r="A23" s="15" t="s">
        <v>34</v>
      </c>
      <c r="B23" s="10" t="s">
        <v>36</v>
      </c>
      <c r="C23" s="79" t="s">
        <v>248</v>
      </c>
      <c r="F23" s="32">
        <f>+VALUE(A65)</f>
        <v>0</v>
      </c>
    </row>
    <row r="24" spans="1:6" ht="30">
      <c r="A24" s="15" t="s">
        <v>35</v>
      </c>
      <c r="B24" s="10" t="s">
        <v>37</v>
      </c>
      <c r="C24" s="79" t="s">
        <v>248</v>
      </c>
      <c r="F24" s="32">
        <f>+VALUE(A71)</f>
        <v>1</v>
      </c>
    </row>
    <row r="25" spans="1:6" ht="24.75" customHeight="1">
      <c r="A25" s="101">
        <f>_xlfn.IFERROR((COUNTIF(C23:C24,"Da")+(COUNTIF(C23:C24,"Djelomično")/2))/((COUNTIF(C23:C24,"Da")+COUNTIF(C23:C24,"Ne")+COUNTIF(C23:C24,"Djelomično"))),"Nije primjenjivo")</f>
        <v>1</v>
      </c>
      <c r="B25" s="102"/>
      <c r="C25" s="103"/>
      <c r="F25" s="32">
        <f>+VALUE(A79)</f>
        <v>0.5</v>
      </c>
    </row>
    <row r="26" spans="1:6" ht="49.5" customHeight="1">
      <c r="A26" s="14" t="s">
        <v>146</v>
      </c>
      <c r="B26" s="104" t="s">
        <v>41</v>
      </c>
      <c r="C26" s="105"/>
      <c r="F26" s="32">
        <f>+VALUE(A92)</f>
        <v>0</v>
      </c>
    </row>
    <row r="27" spans="1:6" ht="15">
      <c r="A27" s="29" t="s">
        <v>39</v>
      </c>
      <c r="B27" s="115" t="s">
        <v>40</v>
      </c>
      <c r="C27" s="116"/>
      <c r="F27" s="32">
        <f>+VALUE(A103)</f>
        <v>0.4444444444444444</v>
      </c>
    </row>
    <row r="28" spans="1:6" ht="30">
      <c r="A28" s="15" t="s">
        <v>42</v>
      </c>
      <c r="B28" s="10" t="s">
        <v>44</v>
      </c>
      <c r="C28" s="79" t="s">
        <v>6</v>
      </c>
      <c r="F28" s="32">
        <f>+VALUE(A106)</f>
        <v>0.5</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15" t="s">
        <v>79</v>
      </c>
      <c r="C33" s="116"/>
    </row>
    <row r="34" spans="1:3" ht="30">
      <c r="A34" s="15" t="s">
        <v>52</v>
      </c>
      <c r="B34" s="10" t="s">
        <v>50</v>
      </c>
      <c r="C34" s="79" t="s">
        <v>248</v>
      </c>
    </row>
    <row r="35" spans="1:3" ht="45">
      <c r="A35" s="15" t="s">
        <v>53</v>
      </c>
      <c r="B35" s="10" t="s">
        <v>51</v>
      </c>
      <c r="C35" s="79" t="s">
        <v>248</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248</v>
      </c>
    </row>
    <row r="39" spans="1:3" ht="30">
      <c r="A39" s="15" t="s">
        <v>64</v>
      </c>
      <c r="B39" s="10" t="s">
        <v>55</v>
      </c>
      <c r="C39" s="79" t="s">
        <v>248</v>
      </c>
    </row>
    <row r="40" spans="1:3" ht="15">
      <c r="A40" s="15" t="s">
        <v>65</v>
      </c>
      <c r="B40" s="10" t="s">
        <v>56</v>
      </c>
      <c r="C40" s="79" t="s">
        <v>6</v>
      </c>
    </row>
    <row r="41" spans="1:3" ht="30">
      <c r="A41" s="15" t="s">
        <v>66</v>
      </c>
      <c r="B41" s="10" t="s">
        <v>228</v>
      </c>
      <c r="C41" s="79" t="s">
        <v>248</v>
      </c>
    </row>
    <row r="42" spans="1:3" ht="15">
      <c r="A42" s="15" t="s">
        <v>67</v>
      </c>
      <c r="B42" s="10" t="s">
        <v>57</v>
      </c>
      <c r="C42" s="79" t="s">
        <v>248</v>
      </c>
    </row>
    <row r="43" spans="1:3" ht="15">
      <c r="A43" s="15" t="s">
        <v>68</v>
      </c>
      <c r="B43" s="10" t="s">
        <v>58</v>
      </c>
      <c r="C43" s="79" t="s">
        <v>248</v>
      </c>
    </row>
    <row r="44" spans="1:3" ht="30">
      <c r="A44" s="15" t="s">
        <v>69</v>
      </c>
      <c r="B44" s="10" t="s">
        <v>59</v>
      </c>
      <c r="C44" s="79" t="s">
        <v>6</v>
      </c>
    </row>
    <row r="45" spans="1:3" ht="30">
      <c r="A45" s="15" t="s">
        <v>70</v>
      </c>
      <c r="B45" s="10" t="s">
        <v>225</v>
      </c>
      <c r="C45" s="79" t="s">
        <v>248</v>
      </c>
    </row>
    <row r="46" spans="1:3" ht="30">
      <c r="A46" s="15" t="s">
        <v>71</v>
      </c>
      <c r="B46" s="10" t="s">
        <v>226</v>
      </c>
      <c r="C46" s="79" t="s">
        <v>248</v>
      </c>
    </row>
    <row r="47" spans="1:3" ht="30">
      <c r="A47" s="15" t="s">
        <v>72</v>
      </c>
      <c r="B47" s="10" t="s">
        <v>60</v>
      </c>
      <c r="C47" s="79" t="s">
        <v>248</v>
      </c>
    </row>
    <row r="48" spans="1:3" ht="30">
      <c r="A48" s="15" t="s">
        <v>73</v>
      </c>
      <c r="B48" s="10" t="s">
        <v>61</v>
      </c>
      <c r="C48" s="79" t="s">
        <v>248</v>
      </c>
    </row>
    <row r="49" spans="1:3" ht="30">
      <c r="A49" s="15" t="s">
        <v>74</v>
      </c>
      <c r="B49" s="10" t="s">
        <v>230</v>
      </c>
      <c r="C49" s="79" t="s">
        <v>6</v>
      </c>
    </row>
    <row r="50" spans="1:3" ht="30">
      <c r="A50" s="15" t="s">
        <v>75</v>
      </c>
      <c r="B50" s="10" t="s">
        <v>62</v>
      </c>
      <c r="C50" s="79" t="s">
        <v>248</v>
      </c>
    </row>
    <row r="51" spans="1:3" ht="24.75" customHeight="1">
      <c r="A51" s="101">
        <f>_xlfn.IFERROR((COUNTIF(C38:C50,"Da")+(COUNTIF(C38:C50,"Djelomično")/2))/((COUNTIF(C38:C50,"Da")+COUNTIF(C38:C50,"Ne")+COUNTIF(C38:C50,"Djelomično"))),"Nije primjenjivo")</f>
        <v>0.7692307692307693</v>
      </c>
      <c r="B51" s="102"/>
      <c r="C51" s="103"/>
    </row>
    <row r="52" spans="1:3" ht="15">
      <c r="A52" s="29" t="s">
        <v>76</v>
      </c>
      <c r="B52" s="115" t="s">
        <v>77</v>
      </c>
      <c r="C52" s="116"/>
    </row>
    <row r="53" spans="1:3" ht="30">
      <c r="A53" s="15" t="s">
        <v>82</v>
      </c>
      <c r="B53" s="10" t="s">
        <v>243</v>
      </c>
      <c r="C53" s="79" t="s">
        <v>248</v>
      </c>
    </row>
    <row r="54" spans="1:3" ht="30">
      <c r="A54" s="15" t="s">
        <v>83</v>
      </c>
      <c r="B54" s="10" t="s">
        <v>229</v>
      </c>
      <c r="C54" s="79" t="s">
        <v>248</v>
      </c>
    </row>
    <row r="55" spans="1:3" ht="30">
      <c r="A55" s="15" t="s">
        <v>84</v>
      </c>
      <c r="B55" s="10" t="s">
        <v>80</v>
      </c>
      <c r="C55" s="79" t="s">
        <v>248</v>
      </c>
    </row>
    <row r="56" spans="1:3" ht="30">
      <c r="A56" s="15" t="s">
        <v>242</v>
      </c>
      <c r="B56" s="10" t="s">
        <v>81</v>
      </c>
      <c r="C56" s="79" t="s">
        <v>248</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248</v>
      </c>
    </row>
    <row r="68" spans="1:3" ht="45">
      <c r="A68" s="15" t="s">
        <v>106</v>
      </c>
      <c r="B68" s="10" t="s">
        <v>102</v>
      </c>
      <c r="C68" s="79" t="s">
        <v>248</v>
      </c>
    </row>
    <row r="69" spans="1:3" ht="15">
      <c r="A69" s="15" t="s">
        <v>107</v>
      </c>
      <c r="B69" s="10" t="s">
        <v>103</v>
      </c>
      <c r="C69" s="79" t="s">
        <v>248</v>
      </c>
    </row>
    <row r="70" spans="1:3" ht="15">
      <c r="A70" s="15" t="s">
        <v>108</v>
      </c>
      <c r="B70" s="10" t="s">
        <v>104</v>
      </c>
      <c r="C70" s="79" t="s">
        <v>248</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248</v>
      </c>
    </row>
    <row r="74" spans="1:3" ht="15">
      <c r="A74" s="15" t="s">
        <v>117</v>
      </c>
      <c r="B74" s="10" t="s">
        <v>112</v>
      </c>
      <c r="C74" s="79" t="s">
        <v>248</v>
      </c>
    </row>
    <row r="75" spans="1:3" ht="15">
      <c r="A75" s="15" t="s">
        <v>118</v>
      </c>
      <c r="B75" s="10" t="s">
        <v>113</v>
      </c>
      <c r="C75" s="79" t="s">
        <v>248</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0.5</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248</v>
      </c>
    </row>
    <row r="95" spans="1:3" ht="15">
      <c r="A95" s="15" t="s">
        <v>164</v>
      </c>
      <c r="B95" s="10" t="s">
        <v>154</v>
      </c>
      <c r="C95" s="79" t="s">
        <v>6</v>
      </c>
    </row>
    <row r="96" spans="1:3" ht="45">
      <c r="A96" s="15" t="s">
        <v>165</v>
      </c>
      <c r="B96" s="10" t="s">
        <v>155</v>
      </c>
      <c r="C96" s="79" t="s">
        <v>6</v>
      </c>
    </row>
    <row r="97" spans="1:3" ht="30">
      <c r="A97" s="15" t="s">
        <v>166</v>
      </c>
      <c r="B97" s="10" t="s">
        <v>156</v>
      </c>
      <c r="C97" s="79" t="s">
        <v>248</v>
      </c>
    </row>
    <row r="98" spans="1:3" ht="15">
      <c r="A98" s="15" t="s">
        <v>167</v>
      </c>
      <c r="B98" s="10" t="s">
        <v>157</v>
      </c>
      <c r="C98" s="79" t="s">
        <v>248</v>
      </c>
    </row>
    <row r="99" spans="1:3" ht="15">
      <c r="A99" s="15" t="s">
        <v>168</v>
      </c>
      <c r="B99" s="10" t="s">
        <v>159</v>
      </c>
      <c r="C99" s="79" t="s">
        <v>6</v>
      </c>
    </row>
    <row r="100" spans="1:3" ht="30">
      <c r="A100" s="15" t="s">
        <v>169</v>
      </c>
      <c r="B100" s="10" t="s">
        <v>160</v>
      </c>
      <c r="C100" s="79" t="s">
        <v>248</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0.4444444444444444</v>
      </c>
      <c r="B103" s="102"/>
      <c r="C103" s="103"/>
    </row>
    <row r="104" spans="1:3" ht="24.75" customHeight="1">
      <c r="A104" s="14" t="s">
        <v>177</v>
      </c>
      <c r="B104" s="104" t="s">
        <v>244</v>
      </c>
      <c r="C104" s="105"/>
    </row>
    <row r="105" spans="1:3" ht="30">
      <c r="A105" s="15" t="s">
        <v>38</v>
      </c>
      <c r="B105" s="10" t="s">
        <v>158</v>
      </c>
      <c r="C105" s="79" t="s">
        <v>173</v>
      </c>
    </row>
    <row r="106" spans="1:3" ht="24.75" customHeight="1" thickBot="1">
      <c r="A106" s="106" t="str">
        <f>IF(C105="Više od 90%","100%",IF(C105="80% - 90%","75%",IF(C105="70% - 80%","50%",IF(C105="60% - 70%","25%",IF(C105="Manje od 60%","0%","Nije primjenjivo")))))</f>
        <v>50%</v>
      </c>
      <c r="B106" s="107"/>
      <c r="C106" s="108"/>
    </row>
    <row r="107" spans="1:3" ht="24.75" customHeight="1">
      <c r="A107" s="109" t="s">
        <v>179</v>
      </c>
      <c r="B107" s="110"/>
      <c r="C107" s="113">
        <f>_xlfn.SUMIFS(F15:F28,F15:F28,"&lt;&gt;#VALUE!")/COUNT(F15:F28)</f>
        <v>0.5033577533577533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0.3333333333333333</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1</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0.5</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0.4444444444444444</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0.5033577533577533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2023-09-06T07:28:43Z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