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istina\Desktop\FINANCIJSKI_IZVJEŠTAJ_01.01.2025.-31.09.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G333" i="9"/>
  <c r="F333" i="9"/>
  <c r="E333" i="9"/>
  <c r="B333" i="9"/>
  <c r="H332" i="9"/>
  <c r="G332" i="9"/>
  <c r="F332" i="9"/>
  <c r="E332" i="9"/>
  <c r="B332" i="9" s="1"/>
  <c r="H331" i="9"/>
  <c r="E331" i="9" s="1"/>
  <c r="B331" i="9" s="1"/>
  <c r="G331" i="9"/>
  <c r="F331" i="9"/>
  <c r="H330" i="9"/>
  <c r="G330" i="9"/>
  <c r="F330" i="9"/>
  <c r="E330" i="9"/>
  <c r="B330" i="9" s="1"/>
  <c r="H329" i="9"/>
  <c r="G329" i="9"/>
  <c r="F329" i="9"/>
  <c r="E329" i="9"/>
  <c r="B329" i="9" s="1"/>
  <c r="H328" i="9"/>
  <c r="E328" i="9" s="1"/>
  <c r="B328" i="9" s="1"/>
  <c r="G328" i="9"/>
  <c r="F328" i="9"/>
  <c r="H327" i="9"/>
  <c r="G327" i="9"/>
  <c r="F327" i="9"/>
  <c r="E327" i="9"/>
  <c r="B327" i="9" s="1"/>
  <c r="H326" i="9"/>
  <c r="E326" i="9" s="1"/>
  <c r="B326" i="9" s="1"/>
  <c r="G326" i="9"/>
  <c r="F326" i="9"/>
  <c r="H325" i="9"/>
  <c r="G325" i="9"/>
  <c r="F325" i="9"/>
  <c r="E325" i="9"/>
  <c r="B325" i="9" s="1"/>
  <c r="H324" i="9"/>
  <c r="G324" i="9"/>
  <c r="F324" i="9"/>
  <c r="E324" i="9"/>
  <c r="B324" i="9"/>
  <c r="H323" i="9"/>
  <c r="G323" i="9"/>
  <c r="F323" i="9"/>
  <c r="E323" i="9"/>
  <c r="B323" i="9" s="1"/>
  <c r="H322" i="9"/>
  <c r="E322" i="9" s="1"/>
  <c r="B322" i="9" s="1"/>
  <c r="G322" i="9"/>
  <c r="F322" i="9"/>
  <c r="H321" i="9"/>
  <c r="G321" i="9"/>
  <c r="F321" i="9"/>
  <c r="E321" i="9"/>
  <c r="B321" i="9" s="1"/>
  <c r="H320" i="9"/>
  <c r="E320" i="9" s="1"/>
  <c r="B320" i="9" s="1"/>
  <c r="G320" i="9"/>
  <c r="F320" i="9"/>
  <c r="H319" i="9"/>
  <c r="G319" i="9"/>
  <c r="F319" i="9"/>
  <c r="E319" i="9"/>
  <c r="B319" i="9" s="1"/>
  <c r="H318" i="9"/>
  <c r="E318" i="9" s="1"/>
  <c r="B318" i="9" s="1"/>
  <c r="G318" i="9"/>
  <c r="F318" i="9"/>
  <c r="H317" i="9"/>
  <c r="G317" i="9"/>
  <c r="F317" i="9"/>
  <c r="E317" i="9"/>
  <c r="B317" i="9" s="1"/>
  <c r="F316" i="9"/>
  <c r="F315" i="9"/>
  <c r="F314" i="9"/>
  <c r="H313" i="9"/>
  <c r="G313" i="9"/>
  <c r="F313" i="9"/>
  <c r="E313" i="9"/>
  <c r="B313" i="9" s="1"/>
  <c r="H312" i="9"/>
  <c r="G312" i="9"/>
  <c r="F312" i="9"/>
  <c r="E312" i="9"/>
  <c r="B312" i="9"/>
  <c r="H311" i="9"/>
  <c r="G311" i="9"/>
  <c r="F311" i="9"/>
  <c r="E311" i="9"/>
  <c r="B311" i="9" s="1"/>
  <c r="F310" i="9"/>
  <c r="F309" i="9"/>
  <c r="F308" i="9"/>
  <c r="H307" i="9"/>
  <c r="E307" i="9" s="1"/>
  <c r="B307" i="9" s="1"/>
  <c r="G307" i="9"/>
  <c r="F307" i="9"/>
  <c r="F306" i="9"/>
  <c r="H305" i="9"/>
  <c r="G305" i="9"/>
  <c r="F305" i="9"/>
  <c r="E305" i="9"/>
  <c r="B305" i="9"/>
  <c r="H304" i="9"/>
  <c r="G304" i="9"/>
  <c r="F304" i="9"/>
  <c r="E304" i="9"/>
  <c r="B304" i="9" s="1"/>
  <c r="H303" i="9"/>
  <c r="E303" i="9" s="1"/>
  <c r="B303" i="9" s="1"/>
  <c r="G303" i="9"/>
  <c r="F303" i="9"/>
  <c r="F302" i="9"/>
  <c r="F301" i="9"/>
  <c r="F300" i="9"/>
  <c r="F299" i="9"/>
  <c r="F298" i="9"/>
  <c r="F297" i="9"/>
  <c r="L296" i="9"/>
  <c r="F296" i="9" s="1"/>
  <c r="H296" i="9"/>
  <c r="F295" i="9"/>
  <c r="I294" i="9"/>
  <c r="H294" i="9"/>
  <c r="F294" i="9"/>
  <c r="E294" i="9"/>
  <c r="B294" i="9" s="1"/>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F287" i="9" s="1"/>
  <c r="E287" i="9"/>
  <c r="M286" i="9"/>
  <c r="L286" i="9"/>
  <c r="F286" i="9"/>
  <c r="E286" i="9"/>
  <c r="B286" i="9"/>
  <c r="M285" i="9"/>
  <c r="L285" i="9"/>
  <c r="F285" i="9" s="1"/>
  <c r="E285" i="9"/>
  <c r="M284" i="9"/>
  <c r="L284" i="9"/>
  <c r="F284" i="9"/>
  <c r="E284" i="9"/>
  <c r="B284" i="9"/>
  <c r="M283" i="9"/>
  <c r="L283" i="9"/>
  <c r="F283" i="9" s="1"/>
  <c r="E283" i="9"/>
  <c r="M282" i="9"/>
  <c r="L282" i="9"/>
  <c r="F282" i="9"/>
  <c r="E282" i="9"/>
  <c r="B282" i="9"/>
  <c r="M281" i="9"/>
  <c r="L281" i="9"/>
  <c r="F281" i="9" s="1"/>
  <c r="E281" i="9"/>
  <c r="M280" i="9"/>
  <c r="L280" i="9"/>
  <c r="F280" i="9"/>
  <c r="E280" i="9"/>
  <c r="B280" i="9"/>
  <c r="M279" i="9"/>
  <c r="L279" i="9"/>
  <c r="F279" i="9" s="1"/>
  <c r="E279" i="9"/>
  <c r="M278" i="9"/>
  <c r="L278" i="9"/>
  <c r="F278" i="9"/>
  <c r="E278" i="9"/>
  <c r="B278" i="9"/>
  <c r="M277" i="9"/>
  <c r="L277" i="9"/>
  <c r="F277" i="9" s="1"/>
  <c r="E277" i="9"/>
  <c r="M276" i="9"/>
  <c r="L276" i="9"/>
  <c r="F276" i="9"/>
  <c r="E276" i="9"/>
  <c r="B276" i="9"/>
  <c r="M275" i="9"/>
  <c r="L275" i="9"/>
  <c r="F275" i="9" s="1"/>
  <c r="E275" i="9"/>
  <c r="M274" i="9"/>
  <c r="L274" i="9"/>
  <c r="F274" i="9"/>
  <c r="E274" i="9"/>
  <c r="B274" i="9"/>
  <c r="M273" i="9"/>
  <c r="L273" i="9"/>
  <c r="F273" i="9" s="1"/>
  <c r="E273" i="9"/>
  <c r="M272" i="9"/>
  <c r="L272" i="9"/>
  <c r="F272" i="9"/>
  <c r="E272" i="9"/>
  <c r="B272" i="9"/>
  <c r="M271" i="9"/>
  <c r="L271" i="9"/>
  <c r="F271" i="9" s="1"/>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G170" i="9"/>
  <c r="F170" i="9"/>
  <c r="E170" i="9"/>
  <c r="B170" i="9" s="1"/>
  <c r="H169" i="9"/>
  <c r="E169" i="9" s="1"/>
  <c r="B169" i="9" s="1"/>
  <c r="G169" i="9"/>
  <c r="F169" i="9"/>
  <c r="H168" i="9"/>
  <c r="G168" i="9"/>
  <c r="F168" i="9"/>
  <c r="E168" i="9"/>
  <c r="B168" i="9" s="1"/>
  <c r="H167" i="9"/>
  <c r="E167" i="9" s="1"/>
  <c r="B167" i="9" s="1"/>
  <c r="G167" i="9"/>
  <c r="F167" i="9"/>
  <c r="H166" i="9"/>
  <c r="G166" i="9"/>
  <c r="F166" i="9"/>
  <c r="E166" i="9"/>
  <c r="B166" i="9" s="1"/>
  <c r="H165" i="9"/>
  <c r="E165" i="9" s="1"/>
  <c r="B165" i="9" s="1"/>
  <c r="G165" i="9"/>
  <c r="F165" i="9"/>
  <c r="H164" i="9"/>
  <c r="G164" i="9"/>
  <c r="F164" i="9"/>
  <c r="E164" i="9"/>
  <c r="B164" i="9" s="1"/>
  <c r="H163" i="9"/>
  <c r="E163" i="9" s="1"/>
  <c r="B163" i="9" s="1"/>
  <c r="G163" i="9"/>
  <c r="F163" i="9"/>
  <c r="H162" i="9"/>
  <c r="G162" i="9"/>
  <c r="F162" i="9"/>
  <c r="E162" i="9"/>
  <c r="B162" i="9" s="1"/>
  <c r="H161" i="9"/>
  <c r="E161" i="9" s="1"/>
  <c r="B161" i="9" s="1"/>
  <c r="G161" i="9"/>
  <c r="F161" i="9"/>
  <c r="H160" i="9"/>
  <c r="G160" i="9"/>
  <c r="F160" i="9"/>
  <c r="E160" i="9"/>
  <c r="B160" i="9" s="1"/>
  <c r="H159" i="9"/>
  <c r="E159" i="9" s="1"/>
  <c r="G159" i="9"/>
  <c r="F159" i="9"/>
  <c r="B159" i="9"/>
  <c r="H158" i="9"/>
  <c r="G158" i="9"/>
  <c r="F158" i="9"/>
  <c r="E158" i="9"/>
  <c r="B158" i="9" s="1"/>
  <c r="H157" i="9"/>
  <c r="E157" i="9" s="1"/>
  <c r="G157" i="9"/>
  <c r="F157" i="9"/>
  <c r="B157" i="9"/>
  <c r="F156" i="9"/>
  <c r="H155" i="9"/>
  <c r="E155" i="9" s="1"/>
  <c r="B155" i="9" s="1"/>
  <c r="G155" i="9"/>
  <c r="F155" i="9"/>
  <c r="H154" i="9"/>
  <c r="G154" i="9"/>
  <c r="F154" i="9"/>
  <c r="E154" i="9"/>
  <c r="B154" i="9" s="1"/>
  <c r="H153" i="9"/>
  <c r="E153" i="9" s="1"/>
  <c r="B153" i="9" s="1"/>
  <c r="G153" i="9"/>
  <c r="F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B57" i="9" s="1"/>
  <c r="G57" i="9"/>
  <c r="F57" i="9"/>
  <c r="H56" i="9"/>
  <c r="E56" i="9" s="1"/>
  <c r="B56" i="9" s="1"/>
  <c r="G56" i="9"/>
  <c r="F56" i="9"/>
  <c r="H55" i="9"/>
  <c r="E55" i="9" s="1"/>
  <c r="B55" i="9" s="1"/>
  <c r="G55" i="9"/>
  <c r="F55" i="9"/>
  <c r="H54" i="9"/>
  <c r="G54" i="9"/>
  <c r="F54" i="9"/>
  <c r="E54" i="9"/>
  <c r="B54" i="9" s="1"/>
  <c r="H53" i="9"/>
  <c r="E53" i="9" s="1"/>
  <c r="B53" i="9" s="1"/>
  <c r="G53" i="9"/>
  <c r="F53" i="9"/>
  <c r="H52" i="9"/>
  <c r="E52" i="9" s="1"/>
  <c r="B52" i="9" s="1"/>
  <c r="G52" i="9"/>
  <c r="F52" i="9"/>
  <c r="H51" i="9"/>
  <c r="E51" i="9" s="1"/>
  <c r="B51" i="9" s="1"/>
  <c r="G51" i="9"/>
  <c r="F51" i="9"/>
  <c r="H50" i="9"/>
  <c r="G50" i="9"/>
  <c r="F50" i="9"/>
  <c r="E50" i="9"/>
  <c r="B50" i="9" s="1"/>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E34" i="9" s="1"/>
  <c r="B34" i="9" s="1"/>
  <c r="G34" i="9"/>
  <c r="F34" i="9"/>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E26" i="9" s="1"/>
  <c r="B26" i="9" s="1"/>
  <c r="G26" i="9"/>
  <c r="F26" i="9"/>
  <c r="H25" i="9"/>
  <c r="E25" i="9" s="1"/>
  <c r="B25" i="9" s="1"/>
  <c r="G25" i="9"/>
  <c r="F25" i="9"/>
  <c r="F24" i="9"/>
  <c r="F4" i="9"/>
  <c r="O3" i="9"/>
  <c r="G296" i="9" s="1"/>
  <c r="E296" i="9" s="1"/>
  <c r="I3" i="9"/>
  <c r="H3" i="9"/>
  <c r="G3" i="9"/>
  <c r="D104" i="8"/>
  <c r="D97" i="8"/>
  <c r="D92" i="8"/>
  <c r="D87" i="8"/>
  <c r="D82" i="8"/>
  <c r="D77" i="8"/>
  <c r="D72" i="8"/>
  <c r="D67" i="8"/>
  <c r="D62" i="8"/>
  <c r="D57" i="8"/>
  <c r="D52" i="8"/>
  <c r="D51" i="8" s="1"/>
  <c r="D46" i="8"/>
  <c r="D45" i="8" s="1"/>
  <c r="D37" i="8"/>
  <c r="D27" i="8"/>
  <c r="D25" i="8" s="1"/>
  <c r="D18" i="8"/>
  <c r="D8" i="8"/>
  <c r="D6"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1485" i="1"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7"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6" i="5"/>
  <c r="D296" i="5"/>
  <c r="F295" i="5"/>
  <c r="F294" i="5"/>
  <c r="F293" i="5"/>
  <c r="F292" i="5"/>
  <c r="E291" i="5"/>
  <c r="E251" i="5" s="1"/>
  <c r="I24" i="3" s="1"/>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E203" i="5" s="1"/>
  <c r="D211" i="5"/>
  <c r="F211" i="5" s="1"/>
  <c r="F210" i="5"/>
  <c r="F209" i="5"/>
  <c r="F208" i="5"/>
  <c r="F207" i="5"/>
  <c r="F206" i="5"/>
  <c r="F205" i="5"/>
  <c r="E204" i="5"/>
  <c r="D204" i="5"/>
  <c r="D203" i="5"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F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E70" i="5" s="1"/>
  <c r="D76" i="5"/>
  <c r="F76" i="5" s="1"/>
  <c r="F75" i="5"/>
  <c r="F74" i="5"/>
  <c r="F73" i="5"/>
  <c r="F72" i="5"/>
  <c r="E71" i="5"/>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E7" i="5" s="1"/>
  <c r="I21" i="3" s="1"/>
  <c r="D8" i="5"/>
  <c r="F8" i="5" s="1"/>
  <c r="F7" i="5"/>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E636" i="4"/>
  <c r="D636" i="4"/>
  <c r="F636" i="4" s="1"/>
  <c r="F635" i="4"/>
  <c r="F634" i="4"/>
  <c r="E633" i="4"/>
  <c r="E629" i="4" s="1"/>
  <c r="D633" i="4"/>
  <c r="F633" i="4" s="1"/>
  <c r="F632" i="4"/>
  <c r="F631" i="4"/>
  <c r="E630" i="4"/>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E597" i="4" s="1"/>
  <c r="D603" i="4"/>
  <c r="F603" i="4" s="1"/>
  <c r="F602" i="4"/>
  <c r="F601" i="4"/>
  <c r="F600" i="4"/>
  <c r="F599" i="4"/>
  <c r="E598" i="4"/>
  <c r="D598" i="4"/>
  <c r="D597" i="4" s="1"/>
  <c r="F597" i="4" s="1"/>
  <c r="F596" i="4"/>
  <c r="F595" i="4"/>
  <c r="E594" i="4"/>
  <c r="D594" i="4"/>
  <c r="F594" i="4" s="1"/>
  <c r="F593" i="4"/>
  <c r="F592" i="4"/>
  <c r="E591" i="4"/>
  <c r="D591" i="4"/>
  <c r="F591" i="4" s="1"/>
  <c r="F590" i="4"/>
  <c r="E589" i="4"/>
  <c r="D589" i="4"/>
  <c r="F589" i="4" s="1"/>
  <c r="F588" i="4"/>
  <c r="F587" i="4"/>
  <c r="F586" i="4"/>
  <c r="E585" i="4"/>
  <c r="D585" i="4"/>
  <c r="F585" i="4" s="1"/>
  <c r="D584" i="4"/>
  <c r="F584" i="4" s="1"/>
  <c r="F583" i="4"/>
  <c r="F582" i="4"/>
  <c r="E581" i="4"/>
  <c r="D581" i="4"/>
  <c r="F581" i="4" s="1"/>
  <c r="F580" i="4"/>
  <c r="F579" i="4"/>
  <c r="E578" i="4"/>
  <c r="D578" i="4"/>
  <c r="F578" i="4" s="1"/>
  <c r="F577" i="4"/>
  <c r="F576" i="4"/>
  <c r="E575" i="4"/>
  <c r="E571" i="4" s="1"/>
  <c r="D575" i="4"/>
  <c r="F575" i="4" s="1"/>
  <c r="F574" i="4"/>
  <c r="F573" i="4"/>
  <c r="E572" i="4"/>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7" i="4" s="1"/>
  <c r="D536" i="4"/>
  <c r="D535"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D491" i="4" s="1"/>
  <c r="F491" i="4" s="1"/>
  <c r="E491" i="4"/>
  <c r="F490" i="4"/>
  <c r="F489" i="4"/>
  <c r="E488" i="4"/>
  <c r="D488" i="4"/>
  <c r="F488" i="4" s="1"/>
  <c r="F487" i="4"/>
  <c r="F486" i="4"/>
  <c r="E485" i="4"/>
  <c r="D485" i="4"/>
  <c r="F485" i="4" s="1"/>
  <c r="F484" i="4"/>
  <c r="F483" i="4"/>
  <c r="F482" i="4"/>
  <c r="F481" i="4"/>
  <c r="E480" i="4"/>
  <c r="D480" i="4"/>
  <c r="D479" i="4" s="1"/>
  <c r="F479"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D431" i="4" s="1"/>
  <c r="E431" i="4"/>
  <c r="E430" i="4" s="1"/>
  <c r="E428" i="4"/>
  <c r="D428" i="4"/>
  <c r="F428" i="4" s="1"/>
  <c r="E427" i="4"/>
  <c r="D427" i="4"/>
  <c r="D648" i="4" s="1"/>
  <c r="F648" i="4" s="1"/>
  <c r="E426" i="4"/>
  <c r="E647" i="4" s="1"/>
  <c r="D426" i="4"/>
  <c r="F421" i="4"/>
  <c r="F420" i="4"/>
  <c r="F419" i="4"/>
  <c r="F416" i="4"/>
  <c r="F415" i="4"/>
  <c r="F414" i="4"/>
  <c r="F413" i="4"/>
  <c r="E412" i="4"/>
  <c r="D412" i="4"/>
  <c r="F412" i="4" s="1"/>
  <c r="F411" i="4"/>
  <c r="E410" i="4"/>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88" i="1" s="1"/>
  <c r="D393" i="4"/>
  <c r="F392" i="4"/>
  <c r="F391" i="4"/>
  <c r="F390" i="4"/>
  <c r="F389" i="4"/>
  <c r="E388" i="4"/>
  <c r="D383" i="1" s="1"/>
  <c r="D388" i="4"/>
  <c r="F388" i="4" s="1"/>
  <c r="F387" i="4"/>
  <c r="F386" i="4"/>
  <c r="F385" i="4"/>
  <c r="F384" i="4"/>
  <c r="F383" i="4"/>
  <c r="F382" i="4"/>
  <c r="F381" i="4"/>
  <c r="F380" i="4"/>
  <c r="E379" i="4"/>
  <c r="D374" i="1" s="1"/>
  <c r="D379" i="4"/>
  <c r="F378" i="4"/>
  <c r="F377" i="4"/>
  <c r="F376" i="4"/>
  <c r="F375" i="4"/>
  <c r="E374" i="4"/>
  <c r="E373" i="4" s="1"/>
  <c r="D368" i="1" s="1"/>
  <c r="D374" i="4"/>
  <c r="F374" i="4" s="1"/>
  <c r="D373" i="4"/>
  <c r="F373" i="4" s="1"/>
  <c r="F372" i="4"/>
  <c r="F371" i="4"/>
  <c r="F370" i="4"/>
  <c r="F369" i="4"/>
  <c r="F368" i="4"/>
  <c r="F367" i="4"/>
  <c r="E366" i="4"/>
  <c r="D366" i="4"/>
  <c r="F366" i="4" s="1"/>
  <c r="F365" i="4"/>
  <c r="F364" i="4"/>
  <c r="F363" i="4"/>
  <c r="E362" i="4"/>
  <c r="E361" i="4" s="1"/>
  <c r="E360" i="4" s="1"/>
  <c r="E418" i="4" s="1"/>
  <c r="D362" i="4"/>
  <c r="F362" i="4" s="1"/>
  <c r="D361" i="4"/>
  <c r="D360" i="4" s="1"/>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D310" i="4"/>
  <c r="F310" i="4" s="1"/>
  <c r="D309" i="4"/>
  <c r="D308"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F273" i="4" s="1"/>
  <c r="E273" i="4"/>
  <c r="F272" i="4"/>
  <c r="F271" i="4"/>
  <c r="F270" i="4"/>
  <c r="E269" i="4"/>
  <c r="D269" i="4"/>
  <c r="F269" i="4" s="1"/>
  <c r="F268" i="4"/>
  <c r="F267" i="4"/>
  <c r="F266" i="4"/>
  <c r="F265" i="4"/>
  <c r="F264" i="4"/>
  <c r="E263" i="4"/>
  <c r="E262" i="4" s="1"/>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D230" i="4"/>
  <c r="F230" i="4" s="1"/>
  <c r="F229" i="4"/>
  <c r="F228" i="4"/>
  <c r="F227" i="4"/>
  <c r="F226" i="4"/>
  <c r="E225" i="4"/>
  <c r="D225" i="4"/>
  <c r="F225" i="4" s="1"/>
  <c r="F224" i="4"/>
  <c r="F223" i="4"/>
  <c r="E222" i="4"/>
  <c r="D222" i="4"/>
  <c r="D221" i="4" s="1"/>
  <c r="F221" i="4" s="1"/>
  <c r="E221" i="4"/>
  <c r="F220" i="4"/>
  <c r="F219" i="4"/>
  <c r="F218" i="4"/>
  <c r="F217" i="4"/>
  <c r="E216" i="4"/>
  <c r="D216" i="4"/>
  <c r="F216" i="4" s="1"/>
  <c r="F215" i="4"/>
  <c r="F214" i="4"/>
  <c r="F213" i="4"/>
  <c r="F212" i="4"/>
  <c r="F211" i="4"/>
  <c r="F210" i="4"/>
  <c r="F209" i="4"/>
  <c r="E208" i="4"/>
  <c r="D208" i="4"/>
  <c r="F208" i="4" s="1"/>
  <c r="F207" i="4"/>
  <c r="F206" i="4"/>
  <c r="F205" i="4"/>
  <c r="F204" i="4"/>
  <c r="E203" i="4"/>
  <c r="E202" i="4" s="1"/>
  <c r="D198" i="1" s="1"/>
  <c r="H198" i="1" s="1"/>
  <c r="D203" i="4"/>
  <c r="F203" i="4" s="1"/>
  <c r="D202" i="4"/>
  <c r="F202" i="4" s="1"/>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70" i="4"/>
  <c r="F170" i="4" s="1"/>
  <c r="F169" i="4"/>
  <c r="F168" i="4"/>
  <c r="F167" i="4"/>
  <c r="F166" i="4"/>
  <c r="E165" i="4"/>
  <c r="D165" i="4"/>
  <c r="D164" i="4"/>
  <c r="F163" i="4"/>
  <c r="F162" i="4"/>
  <c r="F161" i="4"/>
  <c r="E160" i="4"/>
  <c r="D160" i="4"/>
  <c r="F160" i="4" s="1"/>
  <c r="F159" i="4"/>
  <c r="F158" i="4"/>
  <c r="F157" i="4"/>
  <c r="F156" i="4"/>
  <c r="F155" i="4"/>
  <c r="E154" i="4"/>
  <c r="D154" i="4"/>
  <c r="D153" i="4" s="1"/>
  <c r="E153" i="4"/>
  <c r="F151" i="4"/>
  <c r="F150" i="4"/>
  <c r="F149" i="4"/>
  <c r="F148" i="4"/>
  <c r="F147" i="4"/>
  <c r="F146" i="4"/>
  <c r="F145" i="4"/>
  <c r="F144" i="4"/>
  <c r="F143" i="4"/>
  <c r="F142" i="4"/>
  <c r="E141" i="4"/>
  <c r="E140" i="4" s="1"/>
  <c r="D141" i="4"/>
  <c r="F141" i="4" s="1"/>
  <c r="D140" i="4"/>
  <c r="F140" i="4" s="1"/>
  <c r="F139" i="4"/>
  <c r="F138" i="4"/>
  <c r="F137" i="4"/>
  <c r="F136" i="4"/>
  <c r="E135" i="4"/>
  <c r="E134" i="4" s="1"/>
  <c r="D135" i="4"/>
  <c r="D134" i="4"/>
  <c r="F134" i="4" s="1"/>
  <c r="F133" i="4"/>
  <c r="F132" i="4"/>
  <c r="F131" i="4"/>
  <c r="F130" i="4"/>
  <c r="E129" i="4"/>
  <c r="D129" i="4"/>
  <c r="F129" i="4" s="1"/>
  <c r="F128" i="4"/>
  <c r="F127" i="4"/>
  <c r="E126" i="4"/>
  <c r="D122" i="1" s="1"/>
  <c r="H122" i="1" s="1"/>
  <c r="D126" i="4"/>
  <c r="D125" i="4" s="1"/>
  <c r="E125" i="4"/>
  <c r="D121" i="1" s="1"/>
  <c r="H121" i="1" s="1"/>
  <c r="F124" i="4"/>
  <c r="F123" i="4"/>
  <c r="F122" i="4"/>
  <c r="F121" i="4"/>
  <c r="E120" i="4"/>
  <c r="D120" i="4"/>
  <c r="F120" i="4" s="1"/>
  <c r="F119" i="4"/>
  <c r="F118" i="4"/>
  <c r="F117" i="4"/>
  <c r="F116" i="4"/>
  <c r="F115" i="4"/>
  <c r="F114" i="4"/>
  <c r="F113" i="4"/>
  <c r="E112" i="4"/>
  <c r="D112" i="4"/>
  <c r="F111" i="4"/>
  <c r="F110" i="4"/>
  <c r="F109" i="4"/>
  <c r="F108" i="4"/>
  <c r="E107" i="4"/>
  <c r="E106" i="4" s="1"/>
  <c r="D102" i="1" s="1"/>
  <c r="H102" i="1"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E49" i="4" s="1"/>
  <c r="D45" i="1" s="1"/>
  <c r="H45" i="1"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D49" i="4"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H27" i="3"/>
  <c r="G27" i="3"/>
  <c r="B27" i="3"/>
  <c r="H26" i="3"/>
  <c r="G26" i="3"/>
  <c r="B26" i="3"/>
  <c r="H24" i="3"/>
  <c r="G24" i="3"/>
  <c r="B24" i="3"/>
  <c r="G23" i="3"/>
  <c r="B23" i="3"/>
  <c r="G22" i="3"/>
  <c r="B22" i="3"/>
  <c r="H21" i="3"/>
  <c r="G21" i="3"/>
  <c r="B21" i="3"/>
  <c r="G19" i="3"/>
  <c r="B19" i="3"/>
  <c r="G18" i="3"/>
  <c r="B18" i="3"/>
  <c r="G17" i="3"/>
  <c r="B17" i="3"/>
  <c r="G16" i="3"/>
  <c r="B16" i="3"/>
  <c r="H10" i="3" a="1"/>
  <c r="H10" i="3" s="1"/>
  <c r="L3" i="9" s="1"/>
  <c r="C1686" i="1"/>
  <c r="G1685" i="1"/>
  <c r="C1685" i="1"/>
  <c r="H1685" i="1" s="1"/>
  <c r="C1684" i="1"/>
  <c r="G1683" i="1"/>
  <c r="C1683" i="1"/>
  <c r="H1683" i="1" s="1"/>
  <c r="C1682" i="1"/>
  <c r="G1681" i="1"/>
  <c r="C1681" i="1"/>
  <c r="H1681" i="1" s="1"/>
  <c r="C1680" i="1"/>
  <c r="G1679" i="1"/>
  <c r="C1679" i="1"/>
  <c r="H1679" i="1" s="1"/>
  <c r="C1678" i="1"/>
  <c r="G1677" i="1"/>
  <c r="C1677" i="1"/>
  <c r="H1677" i="1" s="1"/>
  <c r="C1676" i="1"/>
  <c r="G1675" i="1"/>
  <c r="C1675" i="1"/>
  <c r="H1675" i="1" s="1"/>
  <c r="C1674" i="1"/>
  <c r="G1673" i="1"/>
  <c r="C1673" i="1"/>
  <c r="H1673" i="1" s="1"/>
  <c r="C1672" i="1"/>
  <c r="G1671" i="1"/>
  <c r="C1671" i="1"/>
  <c r="H1671" i="1" s="1"/>
  <c r="C1670" i="1"/>
  <c r="G1669" i="1"/>
  <c r="C1669" i="1"/>
  <c r="H1669" i="1" s="1"/>
  <c r="C1668" i="1"/>
  <c r="G1667" i="1"/>
  <c r="C1667" i="1"/>
  <c r="H1667" i="1" s="1"/>
  <c r="C1666" i="1"/>
  <c r="G1665" i="1"/>
  <c r="C1665" i="1"/>
  <c r="H1665" i="1" s="1"/>
  <c r="C1664" i="1"/>
  <c r="G1663" i="1"/>
  <c r="C1663" i="1"/>
  <c r="H1663" i="1" s="1"/>
  <c r="C1662" i="1"/>
  <c r="G1661" i="1"/>
  <c r="C1661" i="1"/>
  <c r="H1661" i="1" s="1"/>
  <c r="C1660" i="1"/>
  <c r="G1659" i="1"/>
  <c r="C1659" i="1"/>
  <c r="H1659" i="1" s="1"/>
  <c r="C1658" i="1"/>
  <c r="G1657" i="1"/>
  <c r="C1657" i="1"/>
  <c r="H1657" i="1" s="1"/>
  <c r="C1656" i="1"/>
  <c r="G1655" i="1"/>
  <c r="C1655" i="1"/>
  <c r="H1655" i="1" s="1"/>
  <c r="C1654" i="1"/>
  <c r="G1653" i="1"/>
  <c r="C1653" i="1"/>
  <c r="H1653" i="1" s="1"/>
  <c r="C1652" i="1"/>
  <c r="G1651" i="1"/>
  <c r="C1651" i="1"/>
  <c r="H1651" i="1" s="1"/>
  <c r="C1650" i="1"/>
  <c r="G1649" i="1"/>
  <c r="C1649" i="1"/>
  <c r="H1649" i="1" s="1"/>
  <c r="C1648" i="1"/>
  <c r="G1647" i="1"/>
  <c r="C1647" i="1"/>
  <c r="H1647" i="1" s="1"/>
  <c r="C1646" i="1"/>
  <c r="G1645" i="1"/>
  <c r="C1645" i="1"/>
  <c r="H1645" i="1" s="1"/>
  <c r="C1644" i="1"/>
  <c r="G1643" i="1"/>
  <c r="C1643" i="1"/>
  <c r="H1643" i="1" s="1"/>
  <c r="C1642" i="1"/>
  <c r="G1641" i="1"/>
  <c r="C1641" i="1"/>
  <c r="H1641" i="1" s="1"/>
  <c r="C1640" i="1"/>
  <c r="G1639" i="1"/>
  <c r="C1639" i="1"/>
  <c r="H1639" i="1" s="1"/>
  <c r="C1638" i="1"/>
  <c r="G1637" i="1"/>
  <c r="C1637" i="1"/>
  <c r="H1637" i="1" s="1"/>
  <c r="C1636" i="1"/>
  <c r="G1635" i="1"/>
  <c r="C1635" i="1"/>
  <c r="H1635" i="1" s="1"/>
  <c r="C1634" i="1"/>
  <c r="G1633" i="1"/>
  <c r="C1633" i="1"/>
  <c r="H1633" i="1" s="1"/>
  <c r="C1632" i="1"/>
  <c r="G1631" i="1"/>
  <c r="C1631" i="1"/>
  <c r="H1631" i="1" s="1"/>
  <c r="C1630" i="1"/>
  <c r="G1629" i="1"/>
  <c r="C1629" i="1"/>
  <c r="H1629" i="1" s="1"/>
  <c r="C1628" i="1"/>
  <c r="G1627" i="1"/>
  <c r="C1627" i="1"/>
  <c r="H1627" i="1" s="1"/>
  <c r="C1626" i="1"/>
  <c r="G1625" i="1"/>
  <c r="C1625" i="1"/>
  <c r="H1625" i="1" s="1"/>
  <c r="C1624" i="1"/>
  <c r="G1623" i="1"/>
  <c r="C1623" i="1"/>
  <c r="H1623" i="1" s="1"/>
  <c r="C1622" i="1"/>
  <c r="H1620" i="1"/>
  <c r="C1620" i="1"/>
  <c r="G1620" i="1" s="1"/>
  <c r="G1619" i="1"/>
  <c r="C1619" i="1"/>
  <c r="H1619" i="1" s="1"/>
  <c r="H1618" i="1"/>
  <c r="C1618" i="1"/>
  <c r="G1618" i="1" s="1"/>
  <c r="G1617" i="1"/>
  <c r="C1617" i="1"/>
  <c r="H1617" i="1" s="1"/>
  <c r="H1616" i="1"/>
  <c r="C1616" i="1"/>
  <c r="G1616" i="1" s="1"/>
  <c r="G1615" i="1"/>
  <c r="C1615" i="1"/>
  <c r="H1615" i="1" s="1"/>
  <c r="H1614" i="1"/>
  <c r="C1614" i="1"/>
  <c r="G1614" i="1" s="1"/>
  <c r="G1613" i="1"/>
  <c r="C1613" i="1"/>
  <c r="H1613" i="1" s="1"/>
  <c r="H1612" i="1"/>
  <c r="C1612" i="1"/>
  <c r="G1612" i="1" s="1"/>
  <c r="G1611" i="1"/>
  <c r="C1611" i="1"/>
  <c r="H1611" i="1" s="1"/>
  <c r="H1610" i="1"/>
  <c r="C1610" i="1"/>
  <c r="G1610" i="1" s="1"/>
  <c r="G1609" i="1"/>
  <c r="C1609" i="1"/>
  <c r="H1609" i="1" s="1"/>
  <c r="H1608" i="1"/>
  <c r="C1608" i="1"/>
  <c r="G1608" i="1" s="1"/>
  <c r="G1607" i="1"/>
  <c r="C1607" i="1"/>
  <c r="H1607" i="1" s="1"/>
  <c r="H1606" i="1"/>
  <c r="C1606" i="1"/>
  <c r="G1606" i="1" s="1"/>
  <c r="G1605" i="1"/>
  <c r="C1605" i="1"/>
  <c r="H1605" i="1" s="1"/>
  <c r="H1604" i="1"/>
  <c r="C1604" i="1"/>
  <c r="G1604" i="1" s="1"/>
  <c r="G1603" i="1"/>
  <c r="C1603" i="1"/>
  <c r="H1603" i="1" s="1"/>
  <c r="H1602" i="1"/>
  <c r="C1602" i="1"/>
  <c r="G1602" i="1" s="1"/>
  <c r="G1601" i="1"/>
  <c r="C1601" i="1"/>
  <c r="H1601" i="1" s="1"/>
  <c r="H1600" i="1"/>
  <c r="C1600" i="1"/>
  <c r="G1600" i="1" s="1"/>
  <c r="G1599" i="1"/>
  <c r="C1599" i="1"/>
  <c r="H1599" i="1" s="1"/>
  <c r="H1598" i="1"/>
  <c r="C1598" i="1"/>
  <c r="G1598" i="1" s="1"/>
  <c r="G1597" i="1"/>
  <c r="C1597" i="1"/>
  <c r="H1597" i="1" s="1"/>
  <c r="H1596" i="1"/>
  <c r="C1596" i="1"/>
  <c r="G1596" i="1" s="1"/>
  <c r="G1595" i="1"/>
  <c r="C1595" i="1"/>
  <c r="H1595" i="1" s="1"/>
  <c r="H1594" i="1"/>
  <c r="C1594" i="1"/>
  <c r="G1594" i="1" s="1"/>
  <c r="G1593" i="1"/>
  <c r="C1593" i="1"/>
  <c r="H1593" i="1" s="1"/>
  <c r="H1592" i="1"/>
  <c r="C1592" i="1"/>
  <c r="G1592" i="1" s="1"/>
  <c r="G1591" i="1"/>
  <c r="C1591" i="1"/>
  <c r="H1591" i="1" s="1"/>
  <c r="H1590" i="1"/>
  <c r="C1590" i="1"/>
  <c r="G1590" i="1" s="1"/>
  <c r="G1589" i="1"/>
  <c r="C1589" i="1"/>
  <c r="H1589" i="1" s="1"/>
  <c r="H1588" i="1"/>
  <c r="C1588" i="1"/>
  <c r="G1588" i="1" s="1"/>
  <c r="G1587" i="1"/>
  <c r="C1587" i="1"/>
  <c r="H1587" i="1" s="1"/>
  <c r="H1586" i="1"/>
  <c r="C1586" i="1"/>
  <c r="G1586" i="1" s="1"/>
  <c r="G1585" i="1"/>
  <c r="C1585" i="1"/>
  <c r="H1585" i="1" s="1"/>
  <c r="H1584" i="1"/>
  <c r="C1584" i="1"/>
  <c r="G1584" i="1" s="1"/>
  <c r="G1583" i="1"/>
  <c r="C1583" i="1"/>
  <c r="H1583" i="1" s="1"/>
  <c r="H1582" i="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D1528" i="1"/>
  <c r="C1528" i="1"/>
  <c r="G1528" i="1" s="1"/>
  <c r="D1527" i="1"/>
  <c r="C1527" i="1"/>
  <c r="H1527" i="1" s="1"/>
  <c r="D1526" i="1"/>
  <c r="C1526" i="1"/>
  <c r="H1526" i="1" s="1"/>
  <c r="D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G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C1075"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D728" i="1"/>
  <c r="H728" i="1" s="1"/>
  <c r="C728" i="1"/>
  <c r="G728" i="1" s="1"/>
  <c r="D727" i="1"/>
  <c r="H727" i="1" s="1"/>
  <c r="C727" i="1"/>
  <c r="D726" i="1"/>
  <c r="H726" i="1" s="1"/>
  <c r="C726" i="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D676" i="1"/>
  <c r="H676" i="1" s="1"/>
  <c r="C676" i="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D652" i="1"/>
  <c r="H652" i="1" s="1"/>
  <c r="C652" i="1"/>
  <c r="G652" i="1" s="1"/>
  <c r="D651" i="1"/>
  <c r="H651" i="1" s="1"/>
  <c r="C651" i="1"/>
  <c r="G651" i="1" s="1"/>
  <c r="D650" i="1"/>
  <c r="H650" i="1" s="1"/>
  <c r="C650" i="1"/>
  <c r="G650" i="1" s="1"/>
  <c r="C649" i="1"/>
  <c r="D648" i="1"/>
  <c r="H648" i="1" s="1"/>
  <c r="C648" i="1"/>
  <c r="D647" i="1"/>
  <c r="H647" i="1" s="1"/>
  <c r="C647" i="1"/>
  <c r="D646" i="1"/>
  <c r="H646" i="1" s="1"/>
  <c r="C646" i="1"/>
  <c r="G646" i="1" s="1"/>
  <c r="D645" i="1"/>
  <c r="H645" i="1" s="1"/>
  <c r="C645" i="1"/>
  <c r="G645" i="1" s="1"/>
  <c r="C642" i="1"/>
  <c r="D641" i="1"/>
  <c r="D636" i="1"/>
  <c r="H636" i="1" s="1"/>
  <c r="C636" i="1"/>
  <c r="G636" i="1" s="1"/>
  <c r="D635" i="1"/>
  <c r="H635" i="1" s="1"/>
  <c r="C635" i="1"/>
  <c r="G635" i="1" s="1"/>
  <c r="D632" i="1"/>
  <c r="H632" i="1" s="1"/>
  <c r="C632" i="1"/>
  <c r="G632" i="1" s="1"/>
  <c r="D631" i="1"/>
  <c r="H631" i="1" s="1"/>
  <c r="C631" i="1"/>
  <c r="G631" i="1" s="1"/>
  <c r="D630" i="1"/>
  <c r="H630" i="1" s="1"/>
  <c r="C630" i="1"/>
  <c r="G630" i="1" s="1"/>
  <c r="D629" i="1"/>
  <c r="H629" i="1" s="1"/>
  <c r="C629" i="1"/>
  <c r="G629"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C578" i="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C529" i="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H522" i="1" s="1"/>
  <c r="C522" i="1"/>
  <c r="G522" i="1" s="1"/>
  <c r="D521" i="1"/>
  <c r="H521" i="1" s="1"/>
  <c r="C521" i="1"/>
  <c r="G521" i="1" s="1"/>
  <c r="D520" i="1"/>
  <c r="H520" i="1" s="1"/>
  <c r="C520" i="1"/>
  <c r="G520" i="1" s="1"/>
  <c r="D519" i="1"/>
  <c r="C519" i="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D423" i="1"/>
  <c r="C423" i="1"/>
  <c r="D422" i="1"/>
  <c r="C422" i="1"/>
  <c r="D421" i="1"/>
  <c r="C421" i="1"/>
  <c r="D416" i="1"/>
  <c r="C416" i="1"/>
  <c r="D415" i="1"/>
  <c r="C415" i="1"/>
  <c r="D414" i="1"/>
  <c r="C414" i="1"/>
  <c r="D413" i="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C388" i="1"/>
  <c r="D387" i="1"/>
  <c r="C387" i="1"/>
  <c r="H387" i="1" s="1"/>
  <c r="D386" i="1"/>
  <c r="C386" i="1"/>
  <c r="H386" i="1" s="1"/>
  <c r="D385" i="1"/>
  <c r="C385" i="1"/>
  <c r="H385" i="1" s="1"/>
  <c r="D384" i="1"/>
  <c r="C384" i="1"/>
  <c r="H384"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C374" i="1"/>
  <c r="D373" i="1"/>
  <c r="C373" i="1"/>
  <c r="H373" i="1" s="1"/>
  <c r="D372" i="1"/>
  <c r="C372" i="1"/>
  <c r="H372" i="1" s="1"/>
  <c r="D371" i="1"/>
  <c r="C371" i="1"/>
  <c r="H371" i="1" s="1"/>
  <c r="D370" i="1"/>
  <c r="C370" i="1"/>
  <c r="H370" i="1" s="1"/>
  <c r="D369" i="1"/>
  <c r="C369" i="1"/>
  <c r="H369" i="1" s="1"/>
  <c r="C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C355"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D301" i="1"/>
  <c r="C301" i="1"/>
  <c r="D300" i="1"/>
  <c r="C300" i="1"/>
  <c r="D299" i="1"/>
  <c r="C299" i="1"/>
  <c r="D298" i="1"/>
  <c r="C298" i="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D226" i="1"/>
  <c r="H226" i="1" s="1"/>
  <c r="C226" i="1"/>
  <c r="G226" i="1" s="1"/>
  <c r="D225" i="1"/>
  <c r="H225" i="1" s="1"/>
  <c r="C225" i="1"/>
  <c r="G225" i="1" s="1"/>
  <c r="H224" i="1"/>
  <c r="D224" i="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H216" i="1"/>
  <c r="D216" i="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H205" i="1"/>
  <c r="D205" i="1"/>
  <c r="C205" i="1"/>
  <c r="G205" i="1" s="1"/>
  <c r="D204" i="1"/>
  <c r="H204" i="1" s="1"/>
  <c r="C204" i="1"/>
  <c r="G204" i="1" s="1"/>
  <c r="D203" i="1"/>
  <c r="H203" i="1" s="1"/>
  <c r="C203" i="1"/>
  <c r="G203" i="1" s="1"/>
  <c r="D202" i="1"/>
  <c r="H202" i="1" s="1"/>
  <c r="C202" i="1"/>
  <c r="G202" i="1" s="1"/>
  <c r="D201" i="1"/>
  <c r="H201" i="1" s="1"/>
  <c r="C201" i="1"/>
  <c r="G201" i="1" s="1"/>
  <c r="H200" i="1"/>
  <c r="D200" i="1"/>
  <c r="C200" i="1"/>
  <c r="G200" i="1" s="1"/>
  <c r="D199" i="1"/>
  <c r="H199" i="1" s="1"/>
  <c r="C199" i="1"/>
  <c r="G199" i="1" s="1"/>
  <c r="C198" i="1"/>
  <c r="D197" i="1"/>
  <c r="H197" i="1" s="1"/>
  <c r="C197" i="1"/>
  <c r="G197" i="1" s="1"/>
  <c r="D196" i="1"/>
  <c r="H196" i="1" s="1"/>
  <c r="C196" i="1"/>
  <c r="D195" i="1"/>
  <c r="H195" i="1" s="1"/>
  <c r="C195" i="1"/>
  <c r="D194" i="1"/>
  <c r="H194" i="1" s="1"/>
  <c r="C194" i="1"/>
  <c r="G194" i="1" s="1"/>
  <c r="D193" i="1"/>
  <c r="H193" i="1" s="1"/>
  <c r="C193" i="1"/>
  <c r="G193" i="1" s="1"/>
  <c r="D192" i="1"/>
  <c r="H192" i="1" s="1"/>
  <c r="C192" i="1"/>
  <c r="G192" i="1" s="1"/>
  <c r="D191" i="1"/>
  <c r="H191" i="1" s="1"/>
  <c r="C191" i="1"/>
  <c r="G191" i="1" s="1"/>
  <c r="C190" i="1"/>
  <c r="H189" i="1"/>
  <c r="D189" i="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H183" i="1"/>
  <c r="D183" i="1"/>
  <c r="C183" i="1"/>
  <c r="G183" i="1" s="1"/>
  <c r="D182" i="1"/>
  <c r="H182" i="1" s="1"/>
  <c r="C182" i="1"/>
  <c r="G182" i="1" s="1"/>
  <c r="D181" i="1"/>
  <c r="H181" i="1" s="1"/>
  <c r="C181" i="1"/>
  <c r="D180" i="1"/>
  <c r="H180" i="1" s="1"/>
  <c r="C180" i="1"/>
  <c r="D179" i="1"/>
  <c r="H179" i="1" s="1"/>
  <c r="C179" i="1"/>
  <c r="H178" i="1"/>
  <c r="D178" i="1"/>
  <c r="C178" i="1"/>
  <c r="G178" i="1" s="1"/>
  <c r="D177" i="1"/>
  <c r="H177" i="1" s="1"/>
  <c r="C177" i="1"/>
  <c r="G177" i="1" s="1"/>
  <c r="D176" i="1"/>
  <c r="H176" i="1" s="1"/>
  <c r="C176" i="1"/>
  <c r="G176" i="1" s="1"/>
  <c r="D175" i="1"/>
  <c r="H175" i="1" s="1"/>
  <c r="C175" i="1"/>
  <c r="G175" i="1" s="1"/>
  <c r="C174" i="1"/>
  <c r="D173" i="1"/>
  <c r="H173" i="1" s="1"/>
  <c r="C173" i="1"/>
  <c r="G173" i="1" s="1"/>
  <c r="D172" i="1"/>
  <c r="H172" i="1" s="1"/>
  <c r="C172" i="1"/>
  <c r="G172" i="1" s="1"/>
  <c r="D171" i="1"/>
  <c r="H171" i="1" s="1"/>
  <c r="C171" i="1"/>
  <c r="G171" i="1" s="1"/>
  <c r="D170" i="1"/>
  <c r="H170" i="1" s="1"/>
  <c r="C170" i="1"/>
  <c r="D169" i="1"/>
  <c r="H169" i="1" s="1"/>
  <c r="C169" i="1"/>
  <c r="D168" i="1"/>
  <c r="H168" i="1" s="1"/>
  <c r="C168" i="1"/>
  <c r="D167" i="1"/>
  <c r="H167" i="1" s="1"/>
  <c r="C167" i="1"/>
  <c r="D166" i="1"/>
  <c r="H166" i="1" s="1"/>
  <c r="C166" i="1"/>
  <c r="H165" i="1"/>
  <c r="D165" i="1"/>
  <c r="C165" i="1"/>
  <c r="G165" i="1" s="1"/>
  <c r="D164" i="1"/>
  <c r="H164" i="1" s="1"/>
  <c r="C164" i="1"/>
  <c r="D163" i="1"/>
  <c r="H163" i="1" s="1"/>
  <c r="C163" i="1"/>
  <c r="G163" i="1" s="1"/>
  <c r="D162" i="1"/>
  <c r="H162" i="1" s="1"/>
  <c r="C162" i="1"/>
  <c r="G162" i="1" s="1"/>
  <c r="D161" i="1"/>
  <c r="H161" i="1" s="1"/>
  <c r="C161" i="1"/>
  <c r="C160" i="1"/>
  <c r="H159" i="1"/>
  <c r="D159" i="1"/>
  <c r="C159" i="1"/>
  <c r="G159" i="1" s="1"/>
  <c r="D158" i="1"/>
  <c r="H158" i="1" s="1"/>
  <c r="C158" i="1"/>
  <c r="D157" i="1"/>
  <c r="H157" i="1" s="1"/>
  <c r="C157" i="1"/>
  <c r="G157" i="1" s="1"/>
  <c r="D156" i="1"/>
  <c r="H156" i="1" s="1"/>
  <c r="C156" i="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H134" i="1"/>
  <c r="D134" i="1"/>
  <c r="C134" i="1"/>
  <c r="G134" i="1" s="1"/>
  <c r="D133" i="1"/>
  <c r="H133" i="1" s="1"/>
  <c r="C133" i="1"/>
  <c r="D132" i="1"/>
  <c r="H132" i="1" s="1"/>
  <c r="C132" i="1"/>
  <c r="G132" i="1" s="1"/>
  <c r="D131" i="1"/>
  <c r="H131" i="1" s="1"/>
  <c r="C131" i="1"/>
  <c r="D130" i="1"/>
  <c r="H130" i="1" s="1"/>
  <c r="C130" i="1"/>
  <c r="D129" i="1"/>
  <c r="H129" i="1" s="1"/>
  <c r="C129" i="1"/>
  <c r="G129" i="1" s="1"/>
  <c r="D128" i="1"/>
  <c r="H128" i="1" s="1"/>
  <c r="C128" i="1"/>
  <c r="G128" i="1" s="1"/>
  <c r="H127" i="1"/>
  <c r="D127" i="1"/>
  <c r="C127" i="1"/>
  <c r="G127" i="1" s="1"/>
  <c r="D126" i="1"/>
  <c r="H126" i="1" s="1"/>
  <c r="C126" i="1"/>
  <c r="G126" i="1" s="1"/>
  <c r="D125" i="1"/>
  <c r="H125" i="1" s="1"/>
  <c r="C125" i="1"/>
  <c r="G125" i="1" s="1"/>
  <c r="D124" i="1"/>
  <c r="H124" i="1" s="1"/>
  <c r="C124" i="1"/>
  <c r="G124" i="1" s="1"/>
  <c r="D123" i="1"/>
  <c r="H123" i="1" s="1"/>
  <c r="C123" i="1"/>
  <c r="G123" i="1" s="1"/>
  <c r="C122" i="1"/>
  <c r="C121" i="1"/>
  <c r="H120" i="1"/>
  <c r="D120" i="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H113" i="1"/>
  <c r="D113" i="1"/>
  <c r="C113" i="1"/>
  <c r="G113" i="1" s="1"/>
  <c r="D112" i="1"/>
  <c r="H112" i="1" s="1"/>
  <c r="C112" i="1"/>
  <c r="G112" i="1" s="1"/>
  <c r="D111" i="1"/>
  <c r="H111" i="1" s="1"/>
  <c r="C111" i="1"/>
  <c r="G111" i="1" s="1"/>
  <c r="D110" i="1"/>
  <c r="H110" i="1" s="1"/>
  <c r="C110" i="1"/>
  <c r="G110" i="1" s="1"/>
  <c r="H109" i="1"/>
  <c r="D109" i="1"/>
  <c r="C109" i="1"/>
  <c r="G109" i="1" s="1"/>
  <c r="D108" i="1"/>
  <c r="H108" i="1" s="1"/>
  <c r="C108" i="1"/>
  <c r="D107" i="1"/>
  <c r="H107" i="1" s="1"/>
  <c r="C107" i="1"/>
  <c r="G107" i="1" s="1"/>
  <c r="D106" i="1"/>
  <c r="H106" i="1" s="1"/>
  <c r="C106" i="1"/>
  <c r="G106" i="1" s="1"/>
  <c r="H105" i="1"/>
  <c r="D105" i="1"/>
  <c r="C105" i="1"/>
  <c r="G105" i="1" s="1"/>
  <c r="D104" i="1"/>
  <c r="H104" i="1" s="1"/>
  <c r="C104" i="1"/>
  <c r="G104" i="1" s="1"/>
  <c r="D103" i="1"/>
  <c r="H103" i="1" s="1"/>
  <c r="C103" i="1"/>
  <c r="G103" i="1" s="1"/>
  <c r="C102" i="1"/>
  <c r="D101" i="1"/>
  <c r="H101" i="1" s="1"/>
  <c r="C101" i="1"/>
  <c r="G101" i="1" s="1"/>
  <c r="D100" i="1"/>
  <c r="H100" i="1" s="1"/>
  <c r="C100" i="1"/>
  <c r="G100" i="1" s="1"/>
  <c r="D99" i="1"/>
  <c r="H99" i="1" s="1"/>
  <c r="C99" i="1"/>
  <c r="G99" i="1" s="1"/>
  <c r="H98" i="1"/>
  <c r="D98" i="1"/>
  <c r="C98" i="1"/>
  <c r="G98" i="1" s="1"/>
  <c r="D97" i="1"/>
  <c r="H97" i="1" s="1"/>
  <c r="C97" i="1"/>
  <c r="G97" i="1" s="1"/>
  <c r="D96" i="1"/>
  <c r="H96" i="1" s="1"/>
  <c r="C96" i="1"/>
  <c r="G96" i="1" s="1"/>
  <c r="D95" i="1"/>
  <c r="H95" i="1" s="1"/>
  <c r="C95" i="1"/>
  <c r="G95" i="1" s="1"/>
  <c r="D94" i="1"/>
  <c r="H94" i="1" s="1"/>
  <c r="C94" i="1"/>
  <c r="G94" i="1" s="1"/>
  <c r="H93" i="1"/>
  <c r="D93" i="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D79" i="1"/>
  <c r="H79" i="1" s="1"/>
  <c r="C79" i="1"/>
  <c r="H78" i="1"/>
  <c r="D78" i="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H70" i="1"/>
  <c r="D70" i="1"/>
  <c r="C70" i="1"/>
  <c r="G70" i="1" s="1"/>
  <c r="D69" i="1"/>
  <c r="H69" i="1" s="1"/>
  <c r="C69" i="1"/>
  <c r="G69" i="1" s="1"/>
  <c r="D68" i="1"/>
  <c r="H68" i="1" s="1"/>
  <c r="C68" i="1"/>
  <c r="G68" i="1" s="1"/>
  <c r="D67" i="1"/>
  <c r="H67" i="1" s="1"/>
  <c r="C67" i="1"/>
  <c r="G67" i="1" s="1"/>
  <c r="D66" i="1"/>
  <c r="H66" i="1" s="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H53" i="1"/>
  <c r="D53" i="1"/>
  <c r="C53" i="1"/>
  <c r="G53" i="1" s="1"/>
  <c r="D52" i="1"/>
  <c r="H52" i="1" s="1"/>
  <c r="C52" i="1"/>
  <c r="G52" i="1" s="1"/>
  <c r="D51" i="1"/>
  <c r="H51" i="1" s="1"/>
  <c r="C51" i="1"/>
  <c r="G51" i="1" s="1"/>
  <c r="D50" i="1"/>
  <c r="H50" i="1" s="1"/>
  <c r="C50" i="1"/>
  <c r="G50" i="1" s="1"/>
  <c r="D49" i="1"/>
  <c r="H49" i="1" s="1"/>
  <c r="C49" i="1"/>
  <c r="G49" i="1" s="1"/>
  <c r="D48" i="1"/>
  <c r="H48" i="1" s="1"/>
  <c r="C48" i="1"/>
  <c r="G48" i="1" s="1"/>
  <c r="H47" i="1"/>
  <c r="D47" i="1"/>
  <c r="C47" i="1"/>
  <c r="G47" i="1" s="1"/>
  <c r="D46" i="1"/>
  <c r="H46" i="1" s="1"/>
  <c r="C46" i="1"/>
  <c r="G46" i="1" s="1"/>
  <c r="C45" i="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H38" i="1"/>
  <c r="D38" i="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H30" i="1"/>
  <c r="D30" i="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H23" i="1"/>
  <c r="D23" i="1"/>
  <c r="C23" i="1"/>
  <c r="G23" i="1" s="1"/>
  <c r="D22" i="1"/>
  <c r="H22" i="1" s="1"/>
  <c r="C22" i="1"/>
  <c r="G22" i="1" s="1"/>
  <c r="D21" i="1"/>
  <c r="H21" i="1" s="1"/>
  <c r="C21" i="1"/>
  <c r="G21" i="1" s="1"/>
  <c r="D20" i="1"/>
  <c r="H20" i="1" s="1"/>
  <c r="C20" i="1"/>
  <c r="G20" i="1" s="1"/>
  <c r="D19" i="1"/>
  <c r="H19" i="1" s="1"/>
  <c r="C19" i="1"/>
  <c r="G19" i="1" s="1"/>
  <c r="H18" i="1"/>
  <c r="D18" i="1"/>
  <c r="C18" i="1"/>
  <c r="G18" i="1" s="1"/>
  <c r="D17" i="1"/>
  <c r="H17" i="1" s="1"/>
  <c r="C17" i="1"/>
  <c r="G17" i="1" s="1"/>
  <c r="D16" i="1"/>
  <c r="H16" i="1" s="1"/>
  <c r="C16" i="1"/>
  <c r="G16" i="1" s="1"/>
  <c r="H15" i="1"/>
  <c r="D15" i="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302" i="1" l="1"/>
  <c r="H301" i="1"/>
  <c r="H300" i="1"/>
  <c r="H299" i="1"/>
  <c r="H298" i="1"/>
  <c r="G729" i="1"/>
  <c r="G727" i="1"/>
  <c r="G726" i="1"/>
  <c r="G677" i="1"/>
  <c r="G676" i="1"/>
  <c r="G653" i="1"/>
  <c r="B296" i="9"/>
  <c r="G648" i="1"/>
  <c r="G647" i="1"/>
  <c r="G649" i="1"/>
  <c r="G161" i="1"/>
  <c r="G164" i="1"/>
  <c r="F165" i="4"/>
  <c r="G131" i="1"/>
  <c r="G133" i="1"/>
  <c r="F135" i="4"/>
  <c r="H416" i="1"/>
  <c r="H423" i="1"/>
  <c r="H415" i="1"/>
  <c r="H414" i="1"/>
  <c r="H421" i="1"/>
  <c r="H422" i="1"/>
  <c r="H388" i="1"/>
  <c r="F393" i="4"/>
  <c r="H383" i="1"/>
  <c r="H368" i="1"/>
  <c r="H374" i="1"/>
  <c r="D355" i="1"/>
  <c r="H355" i="1" s="1"/>
  <c r="F379" i="4"/>
  <c r="G198" i="1"/>
  <c r="G196" i="1"/>
  <c r="G190" i="1"/>
  <c r="G195" i="1"/>
  <c r="F194" i="4"/>
  <c r="B244" i="9"/>
  <c r="B242" i="9"/>
  <c r="B240" i="9"/>
  <c r="G181" i="1"/>
  <c r="G180" i="1"/>
  <c r="B238" i="9"/>
  <c r="G179" i="1"/>
  <c r="G174" i="1"/>
  <c r="E164" i="4"/>
  <c r="D160" i="1" s="1"/>
  <c r="H160" i="1" s="1"/>
  <c r="F178" i="4"/>
  <c r="G160" i="1"/>
  <c r="G170" i="1"/>
  <c r="G169" i="1"/>
  <c r="G168" i="1"/>
  <c r="G166" i="1"/>
  <c r="G167" i="1"/>
  <c r="G149" i="1"/>
  <c r="G156" i="1"/>
  <c r="G158" i="1"/>
  <c r="G130" i="1"/>
  <c r="G121" i="1"/>
  <c r="G122" i="1"/>
  <c r="F125" i="4"/>
  <c r="G102" i="1"/>
  <c r="G108" i="1"/>
  <c r="F112" i="4"/>
  <c r="B236" i="9"/>
  <c r="G79" i="1"/>
  <c r="G81" i="1"/>
  <c r="F49" i="4"/>
  <c r="G45" i="1"/>
  <c r="G64" i="1"/>
  <c r="G65" i="1"/>
  <c r="F68" i="4"/>
  <c r="G230" i="1"/>
  <c r="G234" i="1"/>
  <c r="G236" i="1"/>
  <c r="G238" i="1"/>
  <c r="G242" i="1"/>
  <c r="G246" i="1"/>
  <c r="G250" i="1"/>
  <c r="G254" i="1"/>
  <c r="G258" i="1"/>
  <c r="G262" i="1"/>
  <c r="G266" i="1"/>
  <c r="G270" i="1"/>
  <c r="G274" i="1"/>
  <c r="G278" i="1"/>
  <c r="G282" i="1"/>
  <c r="G286" i="1"/>
  <c r="G292" i="1"/>
  <c r="G301" i="1"/>
  <c r="G305" i="1"/>
  <c r="G311" i="1"/>
  <c r="G315" i="1"/>
  <c r="G321" i="1"/>
  <c r="G325" i="1"/>
  <c r="G329" i="1"/>
  <c r="G335" i="1"/>
  <c r="G339" i="1"/>
  <c r="G343" i="1"/>
  <c r="G347" i="1"/>
  <c r="G353" i="1"/>
  <c r="G357" i="1"/>
  <c r="G361" i="1"/>
  <c r="G365" i="1"/>
  <c r="G369" i="1"/>
  <c r="G373" i="1"/>
  <c r="G377" i="1"/>
  <c r="G381" i="1"/>
  <c r="G385" i="1"/>
  <c r="G389" i="1"/>
  <c r="G393" i="1"/>
  <c r="G397" i="1"/>
  <c r="G401" i="1"/>
  <c r="G405" i="1"/>
  <c r="G407" i="1"/>
  <c r="G426" i="1"/>
  <c r="G430" i="1"/>
  <c r="G434" i="1"/>
  <c r="G438" i="1"/>
  <c r="G442" i="1"/>
  <c r="G446" i="1"/>
  <c r="G452" i="1"/>
  <c r="G454" i="1"/>
  <c r="G456" i="1"/>
  <c r="G458" i="1"/>
  <c r="G460" i="1"/>
  <c r="G462" i="1"/>
  <c r="G466" i="1"/>
  <c r="G470" i="1"/>
  <c r="G476" i="1"/>
  <c r="G480" i="1"/>
  <c r="G482" i="1"/>
  <c r="G484" i="1"/>
  <c r="G488" i="1"/>
  <c r="G492" i="1"/>
  <c r="G496" i="1"/>
  <c r="G500" i="1"/>
  <c r="G504" i="1"/>
  <c r="G508" i="1"/>
  <c r="G514" i="1"/>
  <c r="H227"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5" i="1"/>
  <c r="G287" i="1"/>
  <c r="G289" i="1"/>
  <c r="G291" i="1"/>
  <c r="G293"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2" i="1"/>
  <c r="G404" i="1"/>
  <c r="G406" i="1"/>
  <c r="G408" i="1"/>
  <c r="G410" i="1"/>
  <c r="G415"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H519" i="1"/>
  <c r="G519" i="1"/>
  <c r="G228" i="1"/>
  <c r="G232" i="1"/>
  <c r="G240" i="1"/>
  <c r="G244" i="1"/>
  <c r="G248" i="1"/>
  <c r="G252" i="1"/>
  <c r="G256" i="1"/>
  <c r="G260" i="1"/>
  <c r="G264" i="1"/>
  <c r="G268" i="1"/>
  <c r="G272" i="1"/>
  <c r="G276" i="1"/>
  <c r="G280" i="1"/>
  <c r="G284" i="1"/>
  <c r="G288" i="1"/>
  <c r="G290" i="1"/>
  <c r="G294" i="1"/>
  <c r="G299" i="1"/>
  <c r="G303" i="1"/>
  <c r="G307" i="1"/>
  <c r="G309" i="1"/>
  <c r="G313" i="1"/>
  <c r="G317" i="1"/>
  <c r="G319" i="1"/>
  <c r="G323" i="1"/>
  <c r="G327" i="1"/>
  <c r="G331" i="1"/>
  <c r="G333" i="1"/>
  <c r="G337" i="1"/>
  <c r="G341" i="1"/>
  <c r="G345" i="1"/>
  <c r="G349" i="1"/>
  <c r="G351" i="1"/>
  <c r="G355" i="1"/>
  <c r="G359" i="1"/>
  <c r="G363" i="1"/>
  <c r="G367" i="1"/>
  <c r="G371" i="1"/>
  <c r="G375" i="1"/>
  <c r="G379" i="1"/>
  <c r="G383" i="1"/>
  <c r="G387" i="1"/>
  <c r="G391" i="1"/>
  <c r="G395" i="1"/>
  <c r="G399" i="1"/>
  <c r="G403" i="1"/>
  <c r="G409" i="1"/>
  <c r="G411" i="1"/>
  <c r="G414" i="1"/>
  <c r="G416" i="1"/>
  <c r="G422" i="1"/>
  <c r="G428" i="1"/>
  <c r="G432" i="1"/>
  <c r="G436" i="1"/>
  <c r="G440" i="1"/>
  <c r="G444" i="1"/>
  <c r="G448" i="1"/>
  <c r="G450" i="1"/>
  <c r="G464" i="1"/>
  <c r="G468" i="1"/>
  <c r="G472" i="1"/>
  <c r="G474" i="1"/>
  <c r="G478" i="1"/>
  <c r="G486" i="1"/>
  <c r="G490" i="1"/>
  <c r="G494" i="1"/>
  <c r="G498" i="1"/>
  <c r="G502" i="1"/>
  <c r="G506" i="1"/>
  <c r="G510" i="1"/>
  <c r="G512" i="1"/>
  <c r="G516" i="1"/>
  <c r="G518"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H929"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H930" i="1"/>
  <c r="H931" i="1"/>
  <c r="H932" i="1"/>
  <c r="H933" i="1"/>
  <c r="H934" i="1"/>
  <c r="H935" i="1"/>
  <c r="H936" i="1"/>
  <c r="H937" i="1"/>
  <c r="H938" i="1"/>
  <c r="H939" i="1"/>
  <c r="H940" i="1"/>
  <c r="H941" i="1"/>
  <c r="H942" i="1"/>
  <c r="H943" i="1"/>
  <c r="H944" i="1"/>
  <c r="H945" i="1"/>
  <c r="H946" i="1"/>
  <c r="H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2"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H1401" i="1"/>
  <c r="G1401" i="1"/>
  <c r="G1403" i="1"/>
  <c r="G1405" i="1"/>
  <c r="G1407" i="1"/>
  <c r="G1409" i="1"/>
  <c r="G1411" i="1"/>
  <c r="G1413" i="1"/>
  <c r="G1415" i="1"/>
  <c r="G1417" i="1"/>
  <c r="G1419" i="1"/>
  <c r="G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6" i="1"/>
  <c r="G1488" i="1"/>
  <c r="G1490" i="1"/>
  <c r="G1492" i="1"/>
  <c r="G1494" i="1"/>
  <c r="G1496" i="1"/>
  <c r="G1498" i="1"/>
  <c r="G1500" i="1"/>
  <c r="G1502" i="1"/>
  <c r="G1504" i="1"/>
  <c r="G1506" i="1"/>
  <c r="G1508" i="1"/>
  <c r="G1510" i="1"/>
  <c r="G1512" i="1"/>
  <c r="G1514" i="1"/>
  <c r="G1516" i="1"/>
  <c r="G1518" i="1"/>
  <c r="G1520" i="1"/>
  <c r="G1522" i="1"/>
  <c r="G1524" i="1"/>
  <c r="G1526" i="1"/>
  <c r="H1528" i="1"/>
  <c r="J1564" i="1"/>
  <c r="H1564" i="1"/>
  <c r="G1564" i="1"/>
  <c r="I1564" i="1" s="1"/>
  <c r="J1566" i="1"/>
  <c r="H1566" i="1"/>
  <c r="G1566" i="1"/>
  <c r="J1568" i="1"/>
  <c r="H1568" i="1"/>
  <c r="G1568" i="1"/>
  <c r="I1568" i="1" s="1"/>
  <c r="J1570" i="1"/>
  <c r="H1570" i="1"/>
  <c r="G1570" i="1"/>
  <c r="J1573" i="1"/>
  <c r="H1573" i="1"/>
  <c r="G1573" i="1"/>
  <c r="I1573" i="1" s="1"/>
  <c r="J1575" i="1"/>
  <c r="H1575" i="1"/>
  <c r="G1575" i="1"/>
  <c r="G1577" i="1"/>
  <c r="G1624" i="1"/>
  <c r="H1624" i="1"/>
  <c r="G1628" i="1"/>
  <c r="H1628" i="1"/>
  <c r="G1632" i="1"/>
  <c r="H1632" i="1"/>
  <c r="G1636" i="1"/>
  <c r="H1636" i="1"/>
  <c r="G1640" i="1"/>
  <c r="H1640" i="1"/>
  <c r="G1644" i="1"/>
  <c r="H1644" i="1"/>
  <c r="G1648" i="1"/>
  <c r="H1648" i="1"/>
  <c r="G1652" i="1"/>
  <c r="H1652" i="1"/>
  <c r="G1656" i="1"/>
  <c r="H1656" i="1"/>
  <c r="G1660" i="1"/>
  <c r="H1660" i="1"/>
  <c r="G1664" i="1"/>
  <c r="H1664" i="1"/>
  <c r="G1668" i="1"/>
  <c r="H1668" i="1"/>
  <c r="G1672" i="1"/>
  <c r="H1672" i="1"/>
  <c r="G1676" i="1"/>
  <c r="H1676" i="1"/>
  <c r="G1680" i="1"/>
  <c r="H1680" i="1"/>
  <c r="G1684" i="1"/>
  <c r="H1684"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7" i="1"/>
  <c r="G1079" i="1"/>
  <c r="G1081" i="1"/>
  <c r="G1083" i="1"/>
  <c r="G1085" i="1"/>
  <c r="G1087" i="1"/>
  <c r="G1089" i="1"/>
  <c r="G1091"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4"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7" i="1"/>
  <c r="G1489" i="1"/>
  <c r="G1491" i="1"/>
  <c r="G1493" i="1"/>
  <c r="G1495" i="1"/>
  <c r="G1497" i="1"/>
  <c r="G1499" i="1"/>
  <c r="G1501" i="1"/>
  <c r="G1503" i="1"/>
  <c r="G1505" i="1"/>
  <c r="G1507" i="1"/>
  <c r="G1509" i="1"/>
  <c r="G1511" i="1"/>
  <c r="G1513" i="1"/>
  <c r="G1515" i="1"/>
  <c r="G1517" i="1"/>
  <c r="G1519" i="1"/>
  <c r="G1521" i="1"/>
  <c r="G1523" i="1"/>
  <c r="G1525" i="1"/>
  <c r="G1527" i="1"/>
  <c r="G1556" i="1"/>
  <c r="J1565" i="1"/>
  <c r="H1565" i="1"/>
  <c r="G1565" i="1"/>
  <c r="I1565" i="1" s="1"/>
  <c r="J1567" i="1"/>
  <c r="H1567" i="1"/>
  <c r="G1567" i="1"/>
  <c r="J1569" i="1"/>
  <c r="H1569" i="1"/>
  <c r="G1569" i="1"/>
  <c r="I1569" i="1" s="1"/>
  <c r="G1571" i="1"/>
  <c r="J1574" i="1"/>
  <c r="H1574" i="1"/>
  <c r="G1574" i="1"/>
  <c r="I1574" i="1" s="1"/>
  <c r="J1576" i="1"/>
  <c r="H1576" i="1"/>
  <c r="G1576" i="1"/>
  <c r="G1622" i="1"/>
  <c r="H1622" i="1"/>
  <c r="G1626" i="1"/>
  <c r="H1626" i="1"/>
  <c r="G1630" i="1"/>
  <c r="H1630" i="1"/>
  <c r="G1634" i="1"/>
  <c r="H1634" i="1"/>
  <c r="G1638" i="1"/>
  <c r="H1638" i="1"/>
  <c r="G1642" i="1"/>
  <c r="H1642" i="1"/>
  <c r="G1646" i="1"/>
  <c r="H1646" i="1"/>
  <c r="G1650" i="1"/>
  <c r="H1650" i="1"/>
  <c r="G1654" i="1"/>
  <c r="H1654" i="1"/>
  <c r="G1658" i="1"/>
  <c r="H1658" i="1"/>
  <c r="G1662" i="1"/>
  <c r="H1662" i="1"/>
  <c r="G1666" i="1"/>
  <c r="H1666" i="1"/>
  <c r="G1670" i="1"/>
  <c r="H1670" i="1"/>
  <c r="G1674" i="1"/>
  <c r="H1674" i="1"/>
  <c r="G1678" i="1"/>
  <c r="H1678" i="1"/>
  <c r="G1682" i="1"/>
  <c r="H1682" i="1"/>
  <c r="G1686" i="1"/>
  <c r="H1686" i="1"/>
  <c r="F7" i="4"/>
  <c r="D6" i="4"/>
  <c r="D418" i="4"/>
  <c r="F360" i="4"/>
  <c r="F535" i="4"/>
  <c r="D1075" i="1"/>
  <c r="G1075" i="1" s="1"/>
  <c r="G1529" i="1"/>
  <c r="G1531" i="1"/>
  <c r="G1533" i="1"/>
  <c r="G1535" i="1"/>
  <c r="G1538" i="1"/>
  <c r="G1540" i="1"/>
  <c r="J1548" i="1"/>
  <c r="H1548" i="1"/>
  <c r="G1548" i="1"/>
  <c r="I1548" i="1" s="1"/>
  <c r="J1549" i="1"/>
  <c r="H1549" i="1"/>
  <c r="G1549" i="1"/>
  <c r="J1550" i="1"/>
  <c r="H1550" i="1"/>
  <c r="G1550" i="1"/>
  <c r="I1550" i="1" s="1"/>
  <c r="J1551" i="1"/>
  <c r="H1551" i="1"/>
  <c r="G1551" i="1"/>
  <c r="J1552" i="1"/>
  <c r="H1552" i="1"/>
  <c r="G1552" i="1"/>
  <c r="I1552" i="1" s="1"/>
  <c r="J1553" i="1"/>
  <c r="H1553" i="1"/>
  <c r="G1553" i="1"/>
  <c r="J1554" i="1"/>
  <c r="H1554" i="1"/>
  <c r="G1554" i="1"/>
  <c r="I1554" i="1" s="1"/>
  <c r="G1555" i="1"/>
  <c r="J1557" i="1"/>
  <c r="H1557" i="1"/>
  <c r="G1557" i="1"/>
  <c r="I1557" i="1" s="1"/>
  <c r="J1558" i="1"/>
  <c r="H1558" i="1"/>
  <c r="G1558" i="1"/>
  <c r="J1559" i="1"/>
  <c r="H1559" i="1"/>
  <c r="G1559" i="1"/>
  <c r="I1559" i="1" s="1"/>
  <c r="J1560" i="1"/>
  <c r="H1560" i="1"/>
  <c r="G1560" i="1"/>
  <c r="J1561" i="1"/>
  <c r="H1561" i="1"/>
  <c r="G1561" i="1"/>
  <c r="I1561" i="1" s="1"/>
  <c r="J1562" i="1"/>
  <c r="H1562" i="1"/>
  <c r="G1562" i="1"/>
  <c r="G1563" i="1"/>
  <c r="G1572" i="1"/>
  <c r="J1578" i="1"/>
  <c r="H1578" i="1"/>
  <c r="G1578" i="1"/>
  <c r="I1578" i="1" s="1"/>
  <c r="J1579" i="1"/>
  <c r="H1579" i="1"/>
  <c r="G1579" i="1"/>
  <c r="J1580" i="1"/>
  <c r="H1580" i="1"/>
  <c r="G1580" i="1"/>
  <c r="I1580" i="1" s="1"/>
  <c r="J1581" i="1"/>
  <c r="H1581" i="1"/>
  <c r="G1581" i="1"/>
  <c r="G1582" i="1"/>
  <c r="E6" i="4"/>
  <c r="G24" i="9"/>
  <c r="H24" i="9"/>
  <c r="F153" i="4"/>
  <c r="D152" i="4"/>
  <c r="F308" i="4"/>
  <c r="D417" i="4"/>
  <c r="E417" i="4"/>
  <c r="D412" i="1" s="1"/>
  <c r="F431" i="4"/>
  <c r="D430" i="4"/>
  <c r="H338" i="9"/>
  <c r="E177" i="5"/>
  <c r="E141" i="6"/>
  <c r="G1547" i="1"/>
  <c r="F8" i="4"/>
  <c r="F44" i="4"/>
  <c r="F50" i="4"/>
  <c r="F126" i="4"/>
  <c r="F154" i="4"/>
  <c r="F222" i="4"/>
  <c r="F274" i="4"/>
  <c r="F309" i="4"/>
  <c r="F355" i="4"/>
  <c r="F361" i="4"/>
  <c r="F407" i="4"/>
  <c r="F427" i="4"/>
  <c r="F432" i="4"/>
  <c r="F480" i="4"/>
  <c r="F492" i="4"/>
  <c r="F536" i="4"/>
  <c r="F572" i="4"/>
  <c r="F598" i="4"/>
  <c r="F630" i="4"/>
  <c r="F71" i="5"/>
  <c r="G314" i="9"/>
  <c r="E314" i="9" s="1"/>
  <c r="B314" i="9" s="1"/>
  <c r="D88" i="5"/>
  <c r="F89" i="5"/>
  <c r="G338" i="9"/>
  <c r="F203" i="5"/>
  <c r="F204" i="5"/>
  <c r="F252" i="5"/>
  <c r="F256" i="5"/>
  <c r="F36" i="6"/>
  <c r="F90" i="6"/>
  <c r="F130" i="6"/>
  <c r="B345" i="9"/>
  <c r="E344" i="9"/>
  <c r="I10" i="3" s="1"/>
  <c r="I26" i="3"/>
  <c r="D647" i="4"/>
  <c r="F426" i="4"/>
  <c r="E648" i="4"/>
  <c r="D642" i="1" s="1"/>
  <c r="H642" i="1" s="1"/>
  <c r="E584" i="4"/>
  <c r="D578" i="1" s="1"/>
  <c r="H578" i="1" s="1"/>
  <c r="F656" i="4"/>
  <c r="F13" i="5"/>
  <c r="D69" i="5"/>
  <c r="H315" i="9"/>
  <c r="H316" i="9"/>
  <c r="E147" i="5"/>
  <c r="D1152" i="1" s="1"/>
  <c r="G1152" i="1" s="1"/>
  <c r="G336" i="9"/>
  <c r="E336" i="9" s="1"/>
  <c r="B336" i="9" s="1"/>
  <c r="D177" i="5"/>
  <c r="G339" i="9"/>
  <c r="E339" i="9" s="1"/>
  <c r="B339" i="9" s="1"/>
  <c r="F219" i="5"/>
  <c r="F220" i="5"/>
  <c r="G347" i="9"/>
  <c r="E347" i="9" s="1"/>
  <c r="D141" i="6"/>
  <c r="F5" i="6"/>
  <c r="F6" i="6"/>
  <c r="D44" i="8"/>
  <c r="F607" i="4"/>
  <c r="G316" i="9"/>
  <c r="E316" i="9" s="1"/>
  <c r="B316" i="9" s="1"/>
  <c r="G315" i="9"/>
  <c r="E315" i="9" s="1"/>
  <c r="B315" i="9" s="1"/>
  <c r="F150" i="5"/>
  <c r="E337" i="9"/>
  <c r="B337" i="9" s="1"/>
  <c r="F197" i="5"/>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L228" i="9"/>
  <c r="F228" i="9" s="1"/>
  <c r="B228"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179" i="9"/>
  <c r="I10" i="9"/>
  <c r="H19" i="9"/>
  <c r="E19" i="9" s="1"/>
  <c r="B19" i="9" s="1"/>
  <c r="B273" i="9"/>
  <c r="B275" i="9"/>
  <c r="B277" i="9"/>
  <c r="B279" i="9"/>
  <c r="B281" i="9"/>
  <c r="B283" i="9"/>
  <c r="B285" i="9"/>
  <c r="B287" i="9"/>
  <c r="B289" i="9"/>
  <c r="B291" i="9"/>
  <c r="F164" i="4" l="1"/>
  <c r="E152" i="4"/>
  <c r="B347" i="9"/>
  <c r="E346" i="9"/>
  <c r="F647" i="4"/>
  <c r="C641" i="1"/>
  <c r="I16" i="3"/>
  <c r="E422" i="4"/>
  <c r="D2" i="1"/>
  <c r="F418" i="4"/>
  <c r="C413" i="1"/>
  <c r="H1152" i="1"/>
  <c r="G642" i="1"/>
  <c r="E310" i="9"/>
  <c r="B310" i="9" s="1"/>
  <c r="K1480" i="9"/>
  <c r="G343" i="9"/>
  <c r="E343" i="9" s="1"/>
  <c r="B343" i="9" s="1"/>
  <c r="I38" i="3"/>
  <c r="C1621" i="1"/>
  <c r="F177" i="5"/>
  <c r="D176" i="5"/>
  <c r="H23" i="3"/>
  <c r="C1181" i="1"/>
  <c r="I30" i="3"/>
  <c r="D1537" i="1"/>
  <c r="F417" i="4"/>
  <c r="C412" i="1"/>
  <c r="D299" i="4"/>
  <c r="H17" i="3"/>
  <c r="C148" i="1"/>
  <c r="E69" i="5"/>
  <c r="E180" i="9"/>
  <c r="B180" i="9" s="1"/>
  <c r="E179" i="9"/>
  <c r="B179" i="9" s="1"/>
  <c r="B207" i="9"/>
  <c r="F141" i="6"/>
  <c r="H30" i="3"/>
  <c r="C1537" i="1"/>
  <c r="F69" i="5"/>
  <c r="H22" i="3"/>
  <c r="C1074" i="1"/>
  <c r="D6" i="5"/>
  <c r="G342" i="9"/>
  <c r="E342" i="9" s="1"/>
  <c r="E338" i="9"/>
  <c r="B338" i="9" s="1"/>
  <c r="F88" i="5"/>
  <c r="C1093" i="1"/>
  <c r="E176" i="5"/>
  <c r="D1180" i="1" s="1"/>
  <c r="I23" i="3"/>
  <c r="D1181" i="1"/>
  <c r="D639" i="4"/>
  <c r="F430" i="4"/>
  <c r="C424" i="1"/>
  <c r="E24" i="9"/>
  <c r="I1581" i="1"/>
  <c r="I1579" i="1"/>
  <c r="I1562" i="1"/>
  <c r="I1560" i="1"/>
  <c r="I1558" i="1"/>
  <c r="I1553" i="1"/>
  <c r="I1551" i="1"/>
  <c r="I1549" i="1"/>
  <c r="E535" i="4"/>
  <c r="D640" i="4"/>
  <c r="D422" i="4"/>
  <c r="D300" i="4"/>
  <c r="F6" i="4"/>
  <c r="H16" i="3"/>
  <c r="C2" i="1"/>
  <c r="I1576" i="1"/>
  <c r="I1567" i="1"/>
  <c r="I1575" i="1"/>
  <c r="I1570" i="1"/>
  <c r="I1566" i="1"/>
  <c r="H1075" i="1"/>
  <c r="G578" i="1"/>
  <c r="D148" i="1" l="1"/>
  <c r="H148" i="1" s="1"/>
  <c r="E299" i="4"/>
  <c r="F299" i="4" s="1"/>
  <c r="I17" i="3"/>
  <c r="F152" i="4"/>
  <c r="C296" i="1"/>
  <c r="H2" i="1"/>
  <c r="G2" i="1"/>
  <c r="D643" i="4"/>
  <c r="D424" i="4"/>
  <c r="F422" i="4"/>
  <c r="C417" i="1"/>
  <c r="E640" i="4"/>
  <c r="D634" i="1" s="1"/>
  <c r="D529" i="1"/>
  <c r="E639" i="4"/>
  <c r="D633" i="1" s="1"/>
  <c r="H424" i="1"/>
  <c r="G424" i="1"/>
  <c r="F639" i="4"/>
  <c r="C633" i="1"/>
  <c r="H1093" i="1"/>
  <c r="G1093" i="1"/>
  <c r="G306" i="9"/>
  <c r="E306" i="9" s="1"/>
  <c r="B306" i="9" s="1"/>
  <c r="G299" i="9"/>
  <c r="F6" i="5"/>
  <c r="C1011" i="1"/>
  <c r="G1537" i="1"/>
  <c r="H1537" i="1"/>
  <c r="H9" i="3"/>
  <c r="H412" i="1"/>
  <c r="G412" i="1"/>
  <c r="H1181" i="1"/>
  <c r="G1181" i="1"/>
  <c r="F176" i="5"/>
  <c r="C1180" i="1"/>
  <c r="H1621" i="1"/>
  <c r="G1621" i="1"/>
  <c r="H11" i="3"/>
  <c r="H413" i="1"/>
  <c r="G413" i="1"/>
  <c r="H641" i="1"/>
  <c r="G641" i="1"/>
  <c r="F640" i="4"/>
  <c r="C634" i="1"/>
  <c r="B24" i="9"/>
  <c r="B342" i="9"/>
  <c r="E341" i="9"/>
  <c r="I22" i="3"/>
  <c r="E6" i="5"/>
  <c r="D1074" i="1"/>
  <c r="G1074" i="1" s="1"/>
  <c r="D301" i="4"/>
  <c r="D423" i="4"/>
  <c r="C295" i="1"/>
  <c r="E643" i="4"/>
  <c r="D417" i="1"/>
  <c r="G148" i="1" l="1"/>
  <c r="E300" i="4"/>
  <c r="E301" i="4"/>
  <c r="D297" i="1" s="1"/>
  <c r="E423" i="4"/>
  <c r="D295" i="1"/>
  <c r="H295" i="1" s="1"/>
  <c r="H1074" i="1"/>
  <c r="H1180" i="1"/>
  <c r="G1180" i="1"/>
  <c r="K3" i="9"/>
  <c r="I9" i="3"/>
  <c r="H529" i="1"/>
  <c r="G529" i="1"/>
  <c r="H417" i="1"/>
  <c r="G417" i="1"/>
  <c r="C419" i="1"/>
  <c r="D637" i="1"/>
  <c r="D644" i="4"/>
  <c r="D425" i="4"/>
  <c r="C418" i="1"/>
  <c r="G20" i="9"/>
  <c r="F301" i="4"/>
  <c r="C297" i="1"/>
  <c r="H299" i="9"/>
  <c r="D1011" i="1"/>
  <c r="H8" i="3" s="1"/>
  <c r="H634" i="1"/>
  <c r="G634" i="1"/>
  <c r="N3" i="9"/>
  <c r="I11" i="3"/>
  <c r="H1011" i="1"/>
  <c r="E299" i="9"/>
  <c r="H633" i="1"/>
  <c r="G633" i="1"/>
  <c r="D645" i="4"/>
  <c r="F643" i="4"/>
  <c r="C637" i="1"/>
  <c r="G295" i="1" l="1"/>
  <c r="E425" i="4"/>
  <c r="D420" i="1" s="1"/>
  <c r="H20" i="9"/>
  <c r="E644" i="4"/>
  <c r="D418" i="1"/>
  <c r="G418" i="1" s="1"/>
  <c r="E424" i="4"/>
  <c r="D296" i="1"/>
  <c r="F300" i="4"/>
  <c r="E20" i="9"/>
  <c r="B20" i="9" s="1"/>
  <c r="F423" i="4"/>
  <c r="M3" i="9"/>
  <c r="B299" i="9"/>
  <c r="H418" i="1"/>
  <c r="H637" i="1"/>
  <c r="G637" i="1"/>
  <c r="C639" i="1"/>
  <c r="G1011" i="1"/>
  <c r="H297" i="1"/>
  <c r="G297" i="1"/>
  <c r="D646" i="4"/>
  <c r="C638" i="1"/>
  <c r="F425" i="4"/>
  <c r="C420" i="1"/>
  <c r="D419" i="1" l="1"/>
  <c r="F424" i="4"/>
  <c r="E645" i="4"/>
  <c r="D638" i="1"/>
  <c r="H638" i="1" s="1"/>
  <c r="E646" i="4"/>
  <c r="F644" i="4"/>
  <c r="H296" i="1"/>
  <c r="G296" i="1"/>
  <c r="H420" i="1"/>
  <c r="G420" i="1"/>
  <c r="D650" i="4"/>
  <c r="F646" i="4"/>
  <c r="C640" i="1"/>
  <c r="D649" i="4"/>
  <c r="G334" i="9"/>
  <c r="E334" i="9" s="1"/>
  <c r="H334" i="9"/>
  <c r="G638" i="1" l="1"/>
  <c r="E650" i="4"/>
  <c r="D640" i="1"/>
  <c r="H640" i="1" s="1"/>
  <c r="F645" i="4"/>
  <c r="E649" i="4"/>
  <c r="D639" i="1"/>
  <c r="H419" i="1"/>
  <c r="G419" i="1"/>
  <c r="F649" i="4"/>
  <c r="H18" i="3"/>
  <c r="C643" i="1"/>
  <c r="F650" i="4"/>
  <c r="H19" i="3"/>
  <c r="C644" i="1"/>
  <c r="B334" i="9"/>
  <c r="E298" i="9"/>
  <c r="I8" i="3" s="1"/>
  <c r="G640" i="1" l="1"/>
  <c r="G639" i="1"/>
  <c r="H639" i="1"/>
  <c r="I19" i="3"/>
  <c r="D644" i="1"/>
  <c r="H644" i="1" s="1"/>
  <c r="G297" i="9"/>
  <c r="E297" i="9" s="1"/>
  <c r="B297" i="9" s="1"/>
  <c r="I18" i="3"/>
  <c r="D643" i="1"/>
  <c r="H643" i="1" s="1"/>
  <c r="G643" i="1" l="1"/>
  <c r="H7" i="3"/>
  <c r="G644" i="1"/>
  <c r="J3" i="9"/>
  <c r="H295" i="9" l="1"/>
  <c r="L293" i="9"/>
  <c r="F293" i="9" s="1"/>
  <c r="G295" i="9"/>
  <c r="E295" i="9" s="1"/>
  <c r="G18" i="9"/>
  <c r="H18" i="9"/>
  <c r="K13" i="9"/>
  <c r="K5" i="9"/>
  <c r="I7" i="9"/>
  <c r="J8" i="9"/>
  <c r="K9" i="9"/>
  <c r="I11" i="9"/>
  <c r="J12" i="9"/>
  <c r="G15" i="9"/>
  <c r="H16" i="9"/>
  <c r="H17" i="9"/>
  <c r="G22" i="9"/>
  <c r="J5" i="9"/>
  <c r="K6" i="9"/>
  <c r="I8" i="9"/>
  <c r="J9" i="9"/>
  <c r="K10" i="9"/>
  <c r="I12" i="9"/>
  <c r="J13" i="9"/>
  <c r="M15" i="9"/>
  <c r="L16" i="9"/>
  <c r="I17" i="9"/>
  <c r="I5" i="9"/>
  <c r="E5" i="9" s="1"/>
  <c r="J6" i="9"/>
  <c r="K7" i="9"/>
  <c r="I9" i="9"/>
  <c r="E9" i="9" s="1"/>
  <c r="B9" i="9" s="1"/>
  <c r="J10" i="9"/>
  <c r="E10" i="9" s="1"/>
  <c r="B10" i="9" s="1"/>
  <c r="K11" i="9"/>
  <c r="I13" i="9"/>
  <c r="L15" i="9"/>
  <c r="F15" i="9" s="1"/>
  <c r="M16" i="9"/>
  <c r="G21" i="9"/>
  <c r="I6" i="9"/>
  <c r="K8" i="9"/>
  <c r="H21" i="9"/>
  <c r="H22" i="9"/>
  <c r="J17" i="9"/>
  <c r="J7" i="9"/>
  <c r="J11" i="9"/>
  <c r="K12" i="9"/>
  <c r="H15" i="9"/>
  <c r="G16" i="9"/>
  <c r="E16" i="9" s="1"/>
  <c r="G17" i="9"/>
  <c r="E17" i="9" l="1"/>
  <c r="B17" i="9" s="1"/>
  <c r="E6" i="9"/>
  <c r="B6" i="9" s="1"/>
  <c r="E13" i="9"/>
  <c r="B13" i="9" s="1"/>
  <c r="E21" i="9"/>
  <c r="B21" i="9" s="1"/>
  <c r="E12" i="9"/>
  <c r="B12" i="9" s="1"/>
  <c r="E22" i="9"/>
  <c r="B22" i="9" s="1"/>
  <c r="E7" i="9"/>
  <c r="B7" i="9" s="1"/>
  <c r="E18" i="9"/>
  <c r="B18" i="9" s="1"/>
  <c r="B293" i="9"/>
  <c r="F23" i="9"/>
  <c r="B5" i="9"/>
  <c r="F16" i="9"/>
  <c r="B16" i="9" s="1"/>
  <c r="E8" i="9"/>
  <c r="B8" i="9" s="1"/>
  <c r="E15" i="9"/>
  <c r="E11" i="9"/>
  <c r="B11" i="9" s="1"/>
  <c r="B295" i="9"/>
  <c r="E23" i="9"/>
  <c r="I7" i="3" s="1"/>
  <c r="B15" i="9" l="1"/>
  <c r="E14" i="9"/>
  <c r="I12" i="3" s="1"/>
  <c r="E4" i="9"/>
  <c r="F14" i="9"/>
  <c r="F3" i="9"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<sst xmlns="http://schemas.openxmlformats.org/spreadsheetml/2006/main" count="4719" uniqueCount="3652">
  <si>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</si>
  <si>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</si>
  <si>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</si>
  <si>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</si>
  <si>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</si>
  <si>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</si>
  <si>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</si>
  <si>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</si>
  <si>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</si>
  <si>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</si>
  <si>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</si>
  <si>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</si>
  <si>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</si>
  <si>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</si>
  <si>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</si>
  <si>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</si>
  <si>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</si>
  <si>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</si>
  <si>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</si>
  <si>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</si>
  <si>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</si>
  <si>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</si>
  <si>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</si>
  <si>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</si>
  <si>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</si>
  <si>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</si>
  <si>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</si>
  <si>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</si>
  <si>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</si>
  <si>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</si>
  <si>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</si>
  <si>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PETRA ZRINSKOG, ČABAR</t>
  </si>
  <si>
    <t>BILANCA</t>
  </si>
  <si>
    <t>RAS funkcijski</t>
  </si>
  <si>
    <t>Razina:</t>
  </si>
  <si>
    <t>31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</si>
  <si>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</si>
  <si>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</si>
  <si>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</si>
  <si>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</si>
  <si>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</si>
  <si>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</si>
  <si>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</si>
  <si>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</si>
  <si>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</si>
  <si>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</si>
  <si>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</si>
  <si>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</si>
  <si>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</si>
  <si>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</si>
  <si>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</si>
  <si>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</si>
  <si>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</si>
  <si>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</si>
  <si>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</si>
  <si>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</si>
  <si>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10477 - O.Š. PETRA ZRINSKOG, ČABAR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</si>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</sst>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1647212.61</v>
      </c>
      <c r="D2" s="6">
        <f>'PR-RAS'!E6</f>
        <v>1867679.96</v>
      </c>
      <c r="E2" s="6">
        <v>0</v>
      </c>
      <c r="F2" s="6">
        <v>0</v>
      </c>
      <c r="G2" s="7">
        <f t="shared" ref="G2:G274" si="0">(B2/1000)*(C2*1+D2*2)</f>
        <v>5382.5725300000004</v>
      </c>
      <c r="H2" s="7">
        <f t="shared" ref="H2:H27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1489392.94</v>
      </c>
      <c r="D45" s="1">
        <f>'PR-RAS'!E49</f>
        <v>1652467.44</v>
      </c>
      <c r="E45" s="1">
        <v>0</v>
      </c>
      <c r="F45" s="1">
        <v>0</v>
      </c>
      <c r="G45" s="2">
        <f t="shared" si="0"/>
        <v>210950.42408</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1489392.94</v>
      </c>
      <c r="D64" s="1">
        <f>'PR-RAS'!E68</f>
        <v>1652467.44</v>
      </c>
      <c r="E64" s="1">
        <v>0</v>
      </c>
      <c r="F64" s="1">
        <v>0</v>
      </c>
      <c r="G64" s="2">
        <f t="shared" si="0"/>
        <v>302042.65266000002</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1489392.94</v>
      </c>
      <c r="D65" s="1">
        <f>'PR-RAS'!E69</f>
        <v>1652467.44</v>
      </c>
      <c r="E65" s="1">
        <v>0</v>
      </c>
      <c r="F65" s="1">
        <v>0</v>
      </c>
      <c r="G65" s="2">
        <f t="shared" si="0"/>
        <v>306836.98048000003</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7.04</v>
      </c>
      <c r="D78" s="1">
        <f>'PR-RAS'!E82</f>
        <v>9.0399999999999991</v>
      </c>
      <c r="E78" s="1">
        <v>0</v>
      </c>
      <c r="F78" s="1">
        <v>0</v>
      </c>
      <c r="G78" s="2">
        <f t="shared" si="0"/>
        <v>1.9342399999999997</v>
      </c>
      <c r="H78" s="2">
        <f t="shared" si="1"/>
        <v>7.9999999999999183E-2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7.04</v>
      </c>
      <c r="D79" s="1">
        <f>'PR-RAS'!E83</f>
        <v>9.0399999999999991</v>
      </c>
      <c r="E79" s="1">
        <v>0</v>
      </c>
      <c r="F79" s="1">
        <v>0</v>
      </c>
      <c r="G79" s="2">
        <f t="shared" si="0"/>
        <v>1.9593599999999998</v>
      </c>
      <c r="H79" s="2">
        <f t="shared" si="1"/>
        <v>7.9999999999999183E-2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7.04</v>
      </c>
      <c r="D81" s="1">
        <f>'PR-RAS'!E85</f>
        <v>9.0399999999999991</v>
      </c>
      <c r="E81" s="1">
        <v>0</v>
      </c>
      <c r="F81" s="1">
        <v>0</v>
      </c>
      <c r="G81" s="2">
        <f t="shared" si="0"/>
        <v>2.0095999999999998</v>
      </c>
      <c r="H81" s="2">
        <f t="shared" si="1"/>
        <v>7.9999999999999183E-2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26687.18</v>
      </c>
      <c r="D102" s="1">
        <f>'PR-RAS'!E106</f>
        <v>24671.58</v>
      </c>
      <c r="E102" s="1">
        <v>0</v>
      </c>
      <c r="F102" s="1">
        <v>0</v>
      </c>
      <c r="G102" s="2">
        <f t="shared" si="0"/>
        <v>7679.0643399999999</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26687.18</v>
      </c>
      <c r="D108" s="1">
        <f>'PR-RAS'!E112</f>
        <v>24671.58</v>
      </c>
      <c r="E108" s="1">
        <v>0</v>
      </c>
      <c r="F108" s="1">
        <v>0</v>
      </c>
      <c r="G108" s="2">
        <f t="shared" si="0"/>
        <v>8135.2463799999996</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26687.18</v>
      </c>
      <c r="D113" s="1">
        <f>'PR-RAS'!E117</f>
        <v>24671.58</v>
      </c>
      <c r="E113" s="1">
        <v>0</v>
      </c>
      <c r="F113" s="1">
        <v>0</v>
      </c>
      <c r="G113" s="2">
        <f t="shared" si="0"/>
        <v>8515.398079999999</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1491.11</v>
      </c>
      <c r="D121" s="1">
        <f>'PR-RAS'!E125</f>
        <v>4582.7299999999996</v>
      </c>
      <c r="E121" s="1">
        <v>0</v>
      </c>
      <c r="F121" s="1">
        <v>0</v>
      </c>
      <c r="G121" s="2">
        <f t="shared" si="0"/>
        <v>1278.7883999999999</v>
      </c>
      <c r="H121" s="2">
        <f t="shared" si="1"/>
        <v>0.38000000000033651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1491.11</v>
      </c>
      <c r="D122" s="1">
        <f>'PR-RAS'!E126</f>
        <v>4582.7299999999996</v>
      </c>
      <c r="E122" s="1">
        <v>0</v>
      </c>
      <c r="F122" s="1">
        <v>0</v>
      </c>
      <c r="G122" s="2">
        <f t="shared" si="0"/>
        <v>1289.44497</v>
      </c>
      <c r="H122" s="2">
        <f t="shared" si="1"/>
        <v>0.38000000000033651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1491.11</v>
      </c>
      <c r="D124" s="1">
        <f>'PR-RAS'!E128</f>
        <v>4582.7299999999996</v>
      </c>
      <c r="E124" s="1">
        <v>0</v>
      </c>
      <c r="F124" s="1">
        <v>0</v>
      </c>
      <c r="G124" s="2">
        <f t="shared" si="0"/>
        <v>1310.75811</v>
      </c>
      <c r="H124" s="2">
        <f t="shared" si="1"/>
        <v>0.38000000000033651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129634.34</v>
      </c>
      <c r="D130" s="1">
        <f>'PR-RAS'!E134</f>
        <v>185949.16999999998</v>
      </c>
      <c r="E130" s="1">
        <v>0</v>
      </c>
      <c r="F130" s="1">
        <v>0</v>
      </c>
      <c r="G130" s="2">
        <f t="shared" si="0"/>
        <v>64697.715719999993</v>
      </c>
      <c r="H130" s="2">
        <f t="shared" si="1"/>
        <v>0.5099999999802094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129634.34</v>
      </c>
      <c r="D131" s="1">
        <f>'PR-RAS'!E135</f>
        <v>185949.16999999998</v>
      </c>
      <c r="E131" s="1">
        <v>0</v>
      </c>
      <c r="F131" s="1">
        <v>0</v>
      </c>
      <c r="G131" s="2">
        <f t="shared" si="0"/>
        <v>65199.248399999997</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129634.34</v>
      </c>
      <c r="D132" s="1">
        <f>'PR-RAS'!E136</f>
        <v>142406.85999999999</v>
      </c>
      <c r="E132" s="1">
        <v>0</v>
      </c>
      <c r="F132" s="1">
        <v>0</v>
      </c>
      <c r="G132" s="2">
        <f t="shared" si="0"/>
        <v>54292.695859999993</v>
      </c>
      <c r="H132" s="2">
        <f t="shared" si="1"/>
        <v>0.48000000001047738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43542.31</v>
      </c>
      <c r="E133" s="1">
        <v>0</v>
      </c>
      <c r="F133" s="1">
        <v>0</v>
      </c>
      <c r="G133" s="2">
        <f t="shared" si="0"/>
        <v>11495.16984</v>
      </c>
      <c r="H133" s="2">
        <f t="shared" si="1"/>
        <v>0.30999999999767169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1618253.91</v>
      </c>
      <c r="D148" s="1">
        <f>'PR-RAS'!E152</f>
        <v>1811877.6199999999</v>
      </c>
      <c r="E148" s="1">
        <v>0</v>
      </c>
      <c r="F148" s="1">
        <v>0</v>
      </c>
      <c r="G148" s="2">
        <f t="shared" si="0"/>
        <v>770575.34504999989</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1398764.06</v>
      </c>
      <c r="D149" s="1">
        <f>'PR-RAS'!E153</f>
        <v>1562097.25</v>
      </c>
      <c r="E149" s="1">
        <v>0</v>
      </c>
      <c r="F149" s="1">
        <v>0</v>
      </c>
      <c r="G149" s="2">
        <f t="shared" si="0"/>
        <v>669397.86687999999</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1173906.57</v>
      </c>
      <c r="D150" s="1">
        <f>'PR-RAS'!E154</f>
        <v>1309933.42</v>
      </c>
      <c r="E150" s="1">
        <v>0</v>
      </c>
      <c r="F150" s="1">
        <v>0</v>
      </c>
      <c r="G150" s="2">
        <f t="shared" si="0"/>
        <v>565272.23809</v>
      </c>
      <c r="H150" s="2">
        <f t="shared" si="1"/>
        <v>0.84999999986030161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1173906.57</v>
      </c>
      <c r="D151" s="1">
        <f>'PR-RAS'!E155</f>
        <v>1309933.42</v>
      </c>
      <c r="E151" s="1">
        <v>0</v>
      </c>
      <c r="F151" s="1">
        <v>0</v>
      </c>
      <c r="G151" s="2">
        <f t="shared" si="0"/>
        <v>569066.01150000002</v>
      </c>
      <c r="H151" s="2">
        <f t="shared" si="1"/>
        <v>0.84999999986030161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30966.34</v>
      </c>
      <c r="D155" s="1">
        <f>'PR-RAS'!E159</f>
        <v>35671.269999999997</v>
      </c>
      <c r="E155" s="1">
        <v>0</v>
      </c>
      <c r="F155" s="1">
        <v>0</v>
      </c>
      <c r="G155" s="2">
        <f t="shared" si="0"/>
        <v>15755.567519999999</v>
      </c>
      <c r="H155" s="2">
        <f t="shared" si="1"/>
        <v>0.6099999999969441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193891.15</v>
      </c>
      <c r="D156" s="1">
        <f>'PR-RAS'!E160</f>
        <v>216492.56</v>
      </c>
      <c r="E156" s="1">
        <v>0</v>
      </c>
      <c r="F156" s="1">
        <v>0</v>
      </c>
      <c r="G156" s="2">
        <f t="shared" si="0"/>
        <v>97165.821850000008</v>
      </c>
      <c r="H156" s="2">
        <f t="shared" si="1"/>
        <v>0.58999999999650754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193891.15</v>
      </c>
      <c r="D158" s="1">
        <f>'PR-RAS'!E162</f>
        <v>216492.56</v>
      </c>
      <c r="E158" s="1">
        <v>0</v>
      </c>
      <c r="F158" s="1">
        <v>0</v>
      </c>
      <c r="G158" s="2">
        <f t="shared" si="0"/>
        <v>98419.574390000009</v>
      </c>
      <c r="H158" s="2">
        <f t="shared" si="1"/>
        <v>0.58999999999650754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219367.9</v>
      </c>
      <c r="D160" s="1">
        <f>'PR-RAS'!E164</f>
        <v>249684.96000000002</v>
      </c>
      <c r="E160" s="1">
        <v>0</v>
      </c>
      <c r="F160" s="1">
        <v>0</v>
      </c>
      <c r="G160" s="2">
        <f t="shared" si="0"/>
        <v>114279.31338000001</v>
      </c>
      <c r="H160" s="2">
        <f t="shared" si="1"/>
        <v>0.13999999998486601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51602.35</v>
      </c>
      <c r="D161" s="1">
        <f>'PR-RAS'!E165</f>
        <v>50781.84</v>
      </c>
      <c r="E161" s="1">
        <v>0</v>
      </c>
      <c r="F161" s="1">
        <v>0</v>
      </c>
      <c r="G161" s="2">
        <f t="shared" si="0"/>
        <v>24506.5648</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7778.22</v>
      </c>
      <c r="D162" s="1">
        <f>'PR-RAS'!E166</f>
        <v>6213.81</v>
      </c>
      <c r="E162" s="1">
        <v>0</v>
      </c>
      <c r="F162" s="1">
        <v>0</v>
      </c>
      <c r="G162" s="2">
        <f t="shared" si="0"/>
        <v>3253.1402400000002</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43824.13</v>
      </c>
      <c r="D163" s="1">
        <f>'PR-RAS'!E167</f>
        <v>43189.67</v>
      </c>
      <c r="E163" s="1">
        <v>0</v>
      </c>
      <c r="F163" s="1">
        <v>0</v>
      </c>
      <c r="G163" s="2">
        <f t="shared" si="0"/>
        <v>21092.96214</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1378.36</v>
      </c>
      <c r="E164" s="1">
        <v>0</v>
      </c>
      <c r="F164" s="1">
        <v>0</v>
      </c>
      <c r="G164" s="2">
        <f t="shared" si="0"/>
        <v>449.34535999999997</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131443.99</v>
      </c>
      <c r="D166" s="1">
        <f>'PR-RAS'!E170</f>
        <v>144374.18000000002</v>
      </c>
      <c r="E166" s="1">
        <v>0</v>
      </c>
      <c r="F166" s="1">
        <v>0</v>
      </c>
      <c r="G166" s="2">
        <f t="shared" si="0"/>
        <v>69331.737750000015</v>
      </c>
      <c r="H166" s="2">
        <f t="shared" si="1"/>
        <v>0.19000000003143214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4144.09</v>
      </c>
      <c r="D167" s="1">
        <f>'PR-RAS'!E171</f>
        <v>3519.55</v>
      </c>
      <c r="E167" s="1">
        <v>0</v>
      </c>
      <c r="F167" s="1">
        <v>0</v>
      </c>
      <c r="G167" s="2">
        <f t="shared" si="0"/>
        <v>1856.4095400000001</v>
      </c>
      <c r="H167" s="2">
        <f t="shared" si="1"/>
        <v>0.53999999999996362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50172.79</v>
      </c>
      <c r="D168" s="1">
        <f>'PR-RAS'!E172</f>
        <v>64678.39</v>
      </c>
      <c r="E168" s="1">
        <v>0</v>
      </c>
      <c r="F168" s="1">
        <v>0</v>
      </c>
      <c r="G168" s="2">
        <f t="shared" si="0"/>
        <v>29981.438190000004</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68757.09</v>
      </c>
      <c r="D169" s="1">
        <f>'PR-RAS'!E173</f>
        <v>65294.7</v>
      </c>
      <c r="E169" s="1">
        <v>0</v>
      </c>
      <c r="F169" s="1">
        <v>0</v>
      </c>
      <c r="G169" s="2">
        <f t="shared" si="0"/>
        <v>33490.210319999998</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8370.02</v>
      </c>
      <c r="D170" s="1">
        <f>'PR-RAS'!E174</f>
        <v>9833.2900000000009</v>
      </c>
      <c r="E170" s="1">
        <v>0</v>
      </c>
      <c r="F170" s="1">
        <v>0</v>
      </c>
      <c r="G170" s="2">
        <f t="shared" si="0"/>
        <v>4738.1854000000003</v>
      </c>
      <c r="H170" s="2">
        <f t="shared" si="1"/>
        <v>0.31000000000130967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1048.25</v>
      </c>
      <c r="E173" s="1">
        <v>0</v>
      </c>
      <c r="F173" s="1">
        <v>0</v>
      </c>
      <c r="G173" s="2">
        <f t="shared" si="0"/>
        <v>360.59799999999996</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31843.03</v>
      </c>
      <c r="D174" s="1">
        <f>'PR-RAS'!E178</f>
        <v>46937.990000000005</v>
      </c>
      <c r="E174" s="1">
        <v>0</v>
      </c>
      <c r="F174" s="1">
        <v>0</v>
      </c>
      <c r="G174" s="2">
        <f t="shared" si="0"/>
        <v>21749.388729999999</v>
      </c>
      <c r="H174" s="2">
        <f t="shared" si="1"/>
        <v>3.9999999993597157E-2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11294.91</v>
      </c>
      <c r="D175" s="1">
        <f>'PR-RAS'!E179</f>
        <v>24553.73</v>
      </c>
      <c r="E175" s="1">
        <v>0</v>
      </c>
      <c r="F175" s="1">
        <v>0</v>
      </c>
      <c r="G175" s="2">
        <f t="shared" si="0"/>
        <v>10510.012379999998</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3201.03</v>
      </c>
      <c r="D176" s="1">
        <f>'PR-RAS'!E180</f>
        <v>2281.06</v>
      </c>
      <c r="E176" s="1">
        <v>0</v>
      </c>
      <c r="F176" s="1">
        <v>0</v>
      </c>
      <c r="G176" s="2">
        <f t="shared" si="0"/>
        <v>1358.5512499999998</v>
      </c>
      <c r="H176" s="2">
        <f t="shared" si="1"/>
        <v>9.0000000000145519E-2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9721.1299999999992</v>
      </c>
      <c r="D178" s="1">
        <f>'PR-RAS'!E182</f>
        <v>12765.94</v>
      </c>
      <c r="E178" s="1">
        <v>0</v>
      </c>
      <c r="F178" s="1">
        <v>0</v>
      </c>
      <c r="G178" s="2">
        <f t="shared" si="0"/>
        <v>6239.7827699999998</v>
      </c>
      <c r="H178" s="2">
        <f t="shared" si="1"/>
        <v>0.18999999999869033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1427.5</v>
      </c>
      <c r="D179" s="1">
        <f>'PR-RAS'!E183</f>
        <v>700</v>
      </c>
      <c r="E179" s="1">
        <v>0</v>
      </c>
      <c r="F179" s="1">
        <v>0</v>
      </c>
      <c r="G179" s="2">
        <f t="shared" si="0"/>
        <v>503.29499999999996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2304.6799999999998</v>
      </c>
      <c r="D180" s="1">
        <f>'PR-RAS'!E184</f>
        <v>1819.91</v>
      </c>
      <c r="E180" s="1">
        <v>0</v>
      </c>
      <c r="F180" s="1">
        <v>0</v>
      </c>
      <c r="G180" s="2">
        <f t="shared" si="0"/>
        <v>1064.0654999999999</v>
      </c>
      <c r="H180" s="2">
        <f t="shared" si="1"/>
        <v>0.41000000000008185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62.5</v>
      </c>
      <c r="D181" s="1">
        <f>'PR-RAS'!E185</f>
        <v>62.5</v>
      </c>
      <c r="E181" s="1">
        <v>0</v>
      </c>
      <c r="F181" s="1">
        <v>0</v>
      </c>
      <c r="G181" s="2">
        <f t="shared" si="0"/>
        <v>33.75</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2394.52</v>
      </c>
      <c r="D182" s="1">
        <f>'PR-RAS'!E186</f>
        <v>2609.21</v>
      </c>
      <c r="E182" s="1">
        <v>0</v>
      </c>
      <c r="F182" s="1">
        <v>0</v>
      </c>
      <c r="G182" s="2">
        <f t="shared" si="0"/>
        <v>1377.9421400000001</v>
      </c>
      <c r="H182" s="2">
        <f t="shared" si="1"/>
        <v>0.69000000000005457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1436.76</v>
      </c>
      <c r="D183" s="1">
        <f>'PR-RAS'!E187</f>
        <v>2145.64</v>
      </c>
      <c r="E183" s="1">
        <v>0</v>
      </c>
      <c r="F183" s="1">
        <v>0</v>
      </c>
      <c r="G183" s="2">
        <f t="shared" si="0"/>
        <v>1042.5032799999999</v>
      </c>
      <c r="H183" s="2">
        <f t="shared" si="1"/>
        <v>0.60000000000013642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4478.53</v>
      </c>
      <c r="D190" s="1">
        <f>'PR-RAS'!E194</f>
        <v>7590.95</v>
      </c>
      <c r="E190" s="1">
        <v>0</v>
      </c>
      <c r="F190" s="1">
        <v>0</v>
      </c>
      <c r="G190" s="2">
        <f t="shared" si="0"/>
        <v>3715.8212699999999</v>
      </c>
      <c r="H190" s="2">
        <f t="shared" si="1"/>
        <v>0.52000000000043656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1361.34</v>
      </c>
      <c r="E192" s="1">
        <v>0</v>
      </c>
      <c r="F192" s="1">
        <v>0</v>
      </c>
      <c r="G192" s="2">
        <f t="shared" si="0"/>
        <v>520.03188</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812.8</v>
      </c>
      <c r="D193" s="1">
        <f>'PR-RAS'!E197</f>
        <v>928.33</v>
      </c>
      <c r="E193" s="1">
        <v>0</v>
      </c>
      <c r="F193" s="1">
        <v>0</v>
      </c>
      <c r="G193" s="2">
        <f t="shared" si="0"/>
        <v>512.53632000000005</v>
      </c>
      <c r="H193" s="2">
        <f t="shared" si="1"/>
        <v>0.5300000000000864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240.09</v>
      </c>
      <c r="D194" s="1">
        <f>'PR-RAS'!E198</f>
        <v>220</v>
      </c>
      <c r="E194" s="1">
        <v>0</v>
      </c>
      <c r="F194" s="1">
        <v>0</v>
      </c>
      <c r="G194" s="2">
        <f t="shared" si="0"/>
        <v>131.25737000000001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3360.94</v>
      </c>
      <c r="D195" s="1">
        <f>'PR-RAS'!E199</f>
        <v>3441.58</v>
      </c>
      <c r="E195" s="1">
        <v>0</v>
      </c>
      <c r="F195" s="1">
        <v>0</v>
      </c>
      <c r="G195" s="2">
        <f t="shared" si="0"/>
        <v>1987.3554000000001</v>
      </c>
      <c r="H195" s="2">
        <f t="shared" si="1"/>
        <v>0.48000000000001819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64.7</v>
      </c>
      <c r="D197" s="1">
        <f>'PR-RAS'!E201</f>
        <v>1639.7</v>
      </c>
      <c r="E197" s="1">
        <v>0</v>
      </c>
      <c r="F197" s="1">
        <v>0</v>
      </c>
      <c r="G197" s="2">
        <f t="shared" si="0"/>
        <v>655.44360000000006</v>
      </c>
      <c r="H197" s="2">
        <f t="shared" si="1"/>
        <v>0.59999999999995168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121.95</v>
      </c>
      <c r="D198" s="1">
        <f>'PR-RAS'!E202</f>
        <v>95.41</v>
      </c>
      <c r="E198" s="1">
        <v>0</v>
      </c>
      <c r="F198" s="1">
        <v>0</v>
      </c>
      <c r="G198" s="2">
        <f t="shared" si="0"/>
        <v>61.615690000000001</v>
      </c>
      <c r="H198" s="2">
        <f t="shared" si="1"/>
        <v>0.45999999999999375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121.95</v>
      </c>
      <c r="D212" s="1">
        <f>'PR-RAS'!E216</f>
        <v>95.41</v>
      </c>
      <c r="E212" s="1">
        <v>0</v>
      </c>
      <c r="F212" s="1">
        <v>0</v>
      </c>
      <c r="G212" s="2">
        <f t="shared" si="0"/>
        <v>65.994469999999993</v>
      </c>
      <c r="H212" s="2">
        <f t="shared" si="1"/>
        <v>0.45999999999999375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121.95</v>
      </c>
      <c r="D213" s="1">
        <f>'PR-RAS'!E217</f>
        <v>95.41</v>
      </c>
      <c r="E213" s="1">
        <v>0</v>
      </c>
      <c r="F213" s="1">
        <v>0</v>
      </c>
      <c r="G213" s="2">
        <f t="shared" si="0"/>
        <v>66.307239999999993</v>
      </c>
      <c r="H213" s="2">
        <f t="shared" si="1"/>
        <v>0.45999999999999375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1618253.91</v>
      </c>
      <c r="D295" s="1">
        <f>'PR-RAS'!E299</f>
        <v>1811877.6199999999</v>
      </c>
      <c r="E295" s="1">
        <v>0</v>
      </c>
      <c r="F295" s="1">
        <v>0</v>
      </c>
      <c r="G295" s="2">
        <f t="shared" si="12"/>
        <v>1541150.6900999998</v>
      </c>
      <c r="H295" s="2">
        <f t="shared" si="13"/>
        <v>0.47000000020489097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28958.700000000186</v>
      </c>
      <c r="D296" s="1">
        <f>'PR-RAS'!E300</f>
        <v>55802.340000000084</v>
      </c>
      <c r="E296" s="1">
        <v>0</v>
      </c>
      <c r="F296" s="1">
        <v>0</v>
      </c>
      <c r="G296" s="2">
        <f t="shared" si="12"/>
        <v>41466.197100000099</v>
      </c>
      <c r="H296" s="2">
        <f t="shared" si="13"/>
        <v>0.63999999989755452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3203</v>
      </c>
      <c r="D303" s="1">
        <f>'PR-RAS'!E308</f>
        <v>343</v>
      </c>
      <c r="E303" s="1">
        <v>0</v>
      </c>
      <c r="F303" s="1">
        <v>0</v>
      </c>
      <c r="G303" s="2">
        <f t="shared" si="12"/>
        <v>1174.4780000000001</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3203</v>
      </c>
      <c r="D316" s="1">
        <f>'PR-RAS'!E321</f>
        <v>343</v>
      </c>
      <c r="E316" s="1">
        <v>0</v>
      </c>
      <c r="F316" s="1">
        <v>0</v>
      </c>
      <c r="G316" s="2">
        <f t="shared" si="12"/>
        <v>1225.0350000000001</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343</v>
      </c>
      <c r="D317" s="1">
        <f>'PR-RAS'!E322</f>
        <v>343</v>
      </c>
      <c r="E317" s="1">
        <v>0</v>
      </c>
      <c r="F317" s="1">
        <v>0</v>
      </c>
      <c r="G317" s="2">
        <f t="shared" si="12"/>
        <v>325.16399999999999</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343</v>
      </c>
      <c r="D318" s="1">
        <f>'PR-RAS'!E323</f>
        <v>343</v>
      </c>
      <c r="E318" s="1">
        <v>0</v>
      </c>
      <c r="F318" s="1">
        <v>0</v>
      </c>
      <c r="G318" s="2">
        <f t="shared" si="12"/>
        <v>326.19299999999998</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2860</v>
      </c>
      <c r="D331" s="1">
        <f>'PR-RAS'!E336</f>
        <v>0</v>
      </c>
      <c r="E331" s="1">
        <v>0</v>
      </c>
      <c r="F331" s="1">
        <v>0</v>
      </c>
      <c r="G331" s="2">
        <f t="shared" si="12"/>
        <v>943.80000000000007</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2860</v>
      </c>
      <c r="D332" s="1">
        <f>'PR-RAS'!E337</f>
        <v>0</v>
      </c>
      <c r="E332" s="1">
        <v>0</v>
      </c>
      <c r="F332" s="1">
        <v>0</v>
      </c>
      <c r="G332" s="2">
        <f t="shared" si="12"/>
        <v>946.66000000000008</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13886.150000000001</v>
      </c>
      <c r="D355" s="1">
        <f>'PR-RAS'!E360</f>
        <v>46531.17</v>
      </c>
      <c r="E355" s="1">
        <v>0</v>
      </c>
      <c r="F355" s="1">
        <v>0</v>
      </c>
      <c r="G355" s="2">
        <f t="shared" si="12"/>
        <v>37859.765459999995</v>
      </c>
      <c r="H355" s="2">
        <f t="shared" si="13"/>
        <v>0.31999999999970896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13886.150000000001</v>
      </c>
      <c r="D368" s="1">
        <f>'PR-RAS'!E373</f>
        <v>46531.17</v>
      </c>
      <c r="E368" s="1">
        <v>0</v>
      </c>
      <c r="F368" s="1">
        <v>0</v>
      </c>
      <c r="G368" s="2">
        <f t="shared" si="12"/>
        <v>39250.095829999998</v>
      </c>
      <c r="H368" s="2">
        <f t="shared" si="13"/>
        <v>0.31999999999970896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2512.2800000000002</v>
      </c>
      <c r="D374" s="1">
        <f>'PR-RAS'!E379</f>
        <v>2467.29</v>
      </c>
      <c r="E374" s="1">
        <v>0</v>
      </c>
      <c r="F374" s="1">
        <v>0</v>
      </c>
      <c r="G374" s="2">
        <f t="shared" si="12"/>
        <v>2777.6787800000002</v>
      </c>
      <c r="H374" s="2">
        <f t="shared" si="13"/>
        <v>0.57000000000016371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1757.19</v>
      </c>
      <c r="D375" s="1">
        <f>'PR-RAS'!E380</f>
        <v>2230.04</v>
      </c>
      <c r="E375" s="1">
        <v>0</v>
      </c>
      <c r="F375" s="1">
        <v>0</v>
      </c>
      <c r="G375" s="2">
        <f t="shared" si="12"/>
        <v>2325.2589800000001</v>
      </c>
      <c r="H375" s="2">
        <f t="shared" si="13"/>
        <v>0.23000000000001819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755.09</v>
      </c>
      <c r="D381" s="1">
        <f>'PR-RAS'!E386</f>
        <v>237.25</v>
      </c>
      <c r="E381" s="1">
        <v>0</v>
      </c>
      <c r="F381" s="1">
        <v>0</v>
      </c>
      <c r="G381" s="2">
        <f t="shared" si="12"/>
        <v>467.24420000000003</v>
      </c>
      <c r="H381" s="2">
        <f t="shared" si="13"/>
        <v>0.34000000000003183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43542.31</v>
      </c>
      <c r="E383" s="1">
        <v>0</v>
      </c>
      <c r="F383" s="1">
        <v>0</v>
      </c>
      <c r="G383" s="2">
        <f t="shared" si="12"/>
        <v>33266.324840000001</v>
      </c>
      <c r="H383" s="2">
        <f t="shared" si="13"/>
        <v>0.30999999999767169</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43542.31</v>
      </c>
      <c r="E384" s="1">
        <v>0</v>
      </c>
      <c r="F384" s="1">
        <v>0</v>
      </c>
      <c r="G384" s="2">
        <f t="shared" si="12"/>
        <v>33353.409459999995</v>
      </c>
      <c r="H384" s="2">
        <f t="shared" si="13"/>
        <v>0.30999999999767169</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11373.87</v>
      </c>
      <c r="D388" s="1">
        <f>'PR-RAS'!E393</f>
        <v>521.57000000000005</v>
      </c>
      <c r="E388" s="1">
        <v>0</v>
      </c>
      <c r="F388" s="1">
        <v>0</v>
      </c>
      <c r="G388" s="2">
        <f t="shared" si="12"/>
        <v>4805.3828700000004</v>
      </c>
      <c r="H388" s="2">
        <f t="shared" si="13"/>
        <v>0.55999999999914962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11373.87</v>
      </c>
      <c r="D389" s="1">
        <f>'PR-RAS'!E394</f>
        <v>521.57000000000005</v>
      </c>
      <c r="E389" s="1">
        <v>0</v>
      </c>
      <c r="F389" s="1">
        <v>0</v>
      </c>
      <c r="G389" s="2">
        <f t="shared" si="12"/>
        <v>4817.7998800000005</v>
      </c>
      <c r="H389" s="2">
        <f t="shared" si="13"/>
        <v>0.55999999999914962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10683.150000000001</v>
      </c>
      <c r="D413" s="1">
        <f>'PR-RAS'!E418</f>
        <v>46188.17</v>
      </c>
      <c r="E413" s="1">
        <v>0</v>
      </c>
      <c r="F413" s="1">
        <v>0</v>
      </c>
      <c r="G413" s="2">
        <f t="shared" si="12"/>
        <v>42460.509879999991</v>
      </c>
      <c r="H413" s="2">
        <f t="shared" si="13"/>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1650415.61</v>
      </c>
      <c r="D417" s="1">
        <f>'PR-RAS'!E422</f>
        <v>1868022.96</v>
      </c>
      <c r="E417" s="1">
        <v>0</v>
      </c>
      <c r="F417" s="1">
        <v>0</v>
      </c>
      <c r="G417" s="2">
        <f t="shared" si="12"/>
        <v>2240767.9964800002</v>
      </c>
      <c r="H417" s="2">
        <f t="shared" si="13"/>
        <v>0.42999999993480742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1632140.0599999998</v>
      </c>
      <c r="D418" s="1">
        <f>'PR-RAS'!E423</f>
        <v>1858408.7899999998</v>
      </c>
      <c r="E418" s="1">
        <v>0</v>
      </c>
      <c r="F418" s="1">
        <v>0</v>
      </c>
      <c r="G418" s="2">
        <f t="shared" si="12"/>
        <v>2230515.3358799997</v>
      </c>
      <c r="H418" s="2">
        <f t="shared" si="13"/>
        <v>0.27000000001862645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18275.550000000279</v>
      </c>
      <c r="D419" s="1">
        <f>'PR-RAS'!E424</f>
        <v>9614.1700000001583</v>
      </c>
      <c r="E419" s="1">
        <v>0</v>
      </c>
      <c r="F419" s="1">
        <v>0</v>
      </c>
      <c r="G419" s="2">
        <f t="shared" si="12"/>
        <v>15676.626020000249</v>
      </c>
      <c r="H419" s="2">
        <f t="shared" si="13"/>
        <v>0.61999999987892807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1650415.61</v>
      </c>
      <c r="D637" s="1">
        <f>'PR-RAS'!E643</f>
        <v>1868022.96</v>
      </c>
      <c r="E637" s="1">
        <v>0</v>
      </c>
      <c r="F637" s="1">
        <v>0</v>
      </c>
      <c r="G637" s="2">
        <f t="shared" si="14"/>
        <v>3425789.5330800004</v>
      </c>
      <c r="H637" s="2">
        <f t="shared" si="15"/>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1632140.0599999998</v>
      </c>
      <c r="D638" s="1">
        <f>'PR-RAS'!E644</f>
        <v>1858408.7899999998</v>
      </c>
      <c r="E638" s="1">
        <v>0</v>
      </c>
      <c r="F638" s="1">
        <v>0</v>
      </c>
      <c r="G638" s="2">
        <f t="shared" si="14"/>
        <v>3407286.0166799999</v>
      </c>
      <c r="H638" s="2">
        <f t="shared" si="15"/>
        <v>0.27000000001862645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18275.550000000279</v>
      </c>
      <c r="D639" s="1">
        <f>'PR-RAS'!E645</f>
        <v>9614.1700000001583</v>
      </c>
      <c r="E639" s="1">
        <v>0</v>
      </c>
      <c r="F639" s="1">
        <v>0</v>
      </c>
      <c r="G639" s="2">
        <f t="shared" si="14"/>
        <v>23927.481820000379</v>
      </c>
      <c r="H639" s="2">
        <f t="shared" si="15"/>
        <v>0.61999999987892807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18275.550000000279</v>
      </c>
      <c r="D643" s="1">
        <f>'PR-RAS'!E649</f>
        <v>9614.1700000001583</v>
      </c>
      <c r="E643" s="1">
        <v>0</v>
      </c>
      <c r="F643" s="1">
        <v>0</v>
      </c>
      <c r="G643" s="2">
        <f t="shared" si="14"/>
        <v>24077.497380000383</v>
      </c>
      <c r="H643" s="2">
        <f t="shared" si="15"/>
        <v>0.61999999987892807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26548.32</v>
      </c>
      <c r="D646" s="1">
        <f>'PR-RAS'!E653</f>
        <v>31324.32</v>
      </c>
      <c r="E646" s="1">
        <v>0</v>
      </c>
      <c r="F646" s="1">
        <v>0</v>
      </c>
      <c r="G646" s="2">
        <f t="shared" si="14"/>
        <v>57532.039199999999</v>
      </c>
      <c r="H646" s="2">
        <f t="shared" si="15"/>
        <v>0.63999999999941792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121737.17</v>
      </c>
      <c r="D647" s="1">
        <f>'PR-RAS'!E654</f>
        <v>130185.24</v>
      </c>
      <c r="E647" s="1">
        <v>0</v>
      </c>
      <c r="F647" s="1">
        <v>0</v>
      </c>
      <c r="G647" s="2">
        <f t="shared" si="14"/>
        <v>246841.54190000001</v>
      </c>
      <c r="H647" s="2">
        <f t="shared" si="15"/>
        <v>0.41000000000349246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123380.21</v>
      </c>
      <c r="D648" s="1">
        <f>'PR-RAS'!E655</f>
        <v>144235.21</v>
      </c>
      <c r="E648" s="1">
        <v>0</v>
      </c>
      <c r="F648" s="1">
        <v>0</v>
      </c>
      <c r="G648" s="2">
        <f t="shared" si="14"/>
        <v>266467.35761000001</v>
      </c>
      <c r="H648" s="2">
        <f t="shared" si="15"/>
        <v>0.41999999999825377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24905.279999999984</v>
      </c>
      <c r="D649" s="1">
        <f>'PR-RAS'!E656</f>
        <v>17274.350000000006</v>
      </c>
      <c r="E649" s="1">
        <v>0</v>
      </c>
      <c r="F649" s="1">
        <v>0</v>
      </c>
      <c r="G649" s="2">
        <f t="shared" si="14"/>
        <v>38526.179039999995</v>
      </c>
      <c r="H649" s="2">
        <f t="shared" si="15"/>
        <v>0.6299999999901047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73</v>
      </c>
      <c r="D651" s="1">
        <f>'PR-RAS'!E658</f>
        <v>73</v>
      </c>
      <c r="E651" s="1">
        <v>0</v>
      </c>
      <c r="F651" s="1">
        <v>0</v>
      </c>
      <c r="G651" s="2">
        <f t="shared" si="14"/>
        <v>142.35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73</v>
      </c>
      <c r="D653" s="1">
        <f>'PR-RAS'!E660</f>
        <v>73</v>
      </c>
      <c r="E653" s="1">
        <v>0</v>
      </c>
      <c r="F653" s="1">
        <v>0</v>
      </c>
      <c r="G653" s="2">
        <f t="shared" si="14"/>
        <v>142.78800000000001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1481419.85</v>
      </c>
      <c r="D676" s="1">
        <f>'PR-RAS'!E683</f>
        <v>1640114.94</v>
      </c>
      <c r="E676" s="1">
        <v>0</v>
      </c>
      <c r="F676" s="1">
        <v>0</v>
      </c>
      <c r="G676" s="2">
        <f t="shared" si="14"/>
        <v>3214113.5677500004</v>
      </c>
      <c r="H676" s="2">
        <f t="shared" si="15"/>
        <v>0.2099999999627471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7973.09</v>
      </c>
      <c r="D677" s="1">
        <f>'PR-RAS'!E684</f>
        <v>12352.5</v>
      </c>
      <c r="E677" s="1">
        <v>0</v>
      </c>
      <c r="F677" s="1">
        <v>0</v>
      </c>
      <c r="G677" s="2">
        <f t="shared" si="14"/>
        <v>22090.388840000003</v>
      </c>
      <c r="H677" s="2">
        <f t="shared" si="15"/>
        <v>0.59000000000014552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19403.41</v>
      </c>
      <c r="D717" s="1">
        <f>'PR-RAS'!E724</f>
        <v>19463.66</v>
      </c>
      <c r="E717" s="1">
        <v>0</v>
      </c>
      <c r="F717" s="1">
        <v>0</v>
      </c>
      <c r="G717" s="2">
        <f t="shared" si="14"/>
        <v>41764.802679999993</v>
      </c>
      <c r="H717" s="2">
        <f t="shared" si="15"/>
        <v>0.75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2427.92</v>
      </c>
      <c r="D726" s="1">
        <f>'PR-RAS'!E733</f>
        <v>4713.7</v>
      </c>
      <c r="E726" s="1">
        <v>0</v>
      </c>
      <c r="F726" s="1">
        <v>0</v>
      </c>
      <c r="G726" s="2">
        <f t="shared" si="14"/>
        <v>8595.107</v>
      </c>
      <c r="H726" s="2">
        <f t="shared" si="15"/>
        <v>0.38000000000010914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43824.13</v>
      </c>
      <c r="D727" s="1">
        <f>'PR-RAS'!E734</f>
        <v>43189.67</v>
      </c>
      <c r="E727" s="1">
        <v>0</v>
      </c>
      <c r="F727" s="1">
        <v>0</v>
      </c>
      <c r="G727" s="2">
        <f t="shared" si="14"/>
        <v>94527.719219999999</v>
      </c>
      <c r="H727" s="2">
        <f t="shared" si="15"/>
        <v>0.45999999999912689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1652.43</v>
      </c>
      <c r="D729" s="1">
        <f>'PR-RAS'!E736</f>
        <v>1313.66</v>
      </c>
      <c r="E729" s="1">
        <v>0</v>
      </c>
      <c r="F729" s="1">
        <v>0</v>
      </c>
      <c r="G729" s="2">
        <f t="shared" si="14"/>
        <v>3115.6579999999999</v>
      </c>
      <c r="H729" s="2">
        <f t="shared" si="15"/>
        <v>0.76999999999998181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10477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1647212.61</v>
      </c>
      <c r="I16" s="298">
        <f>'PR-RAS'!E6</f>
        <v>1867679.96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1618253.91</v>
      </c>
      <c r="I17" s="298">
        <f>'PR-RAS'!E152</f>
        <v>1811877.6199999999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18275.550000000279</v>
      </c>
      <c r="I18" s="298">
        <f>'PR-RAS'!E649</f>
        <v>9614.1700000001583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74" zoomScaleNormal="100" workbookViewId="0">
      <selection activeCell="E307" sqref="E30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1647212.61</v>
      </c>
      <c r="E6" s="59">
        <f>E7+E43+E49+E82+E106+E125+E134+E140</f>
        <v>1867679.96</v>
      </c>
      <c r="F6" s="44">
        <f t="shared" ref="F6:F132" si="0">IF(D6&lt;&gt;0,IF(E6/D6&gt;=100,"&gt;&gt;100",E6/D6*100),"-")</f>
        <v>113.38426798468959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1489392.94</v>
      </c>
      <c r="E49" s="59">
        <f>E50+E53+E58+E61+E64+E68+E71+E74+E77</f>
        <v>1652467.44</v>
      </c>
      <c r="F49" s="44">
        <f t="shared" si="0"/>
        <v>110.94905821159593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1489392.94</v>
      </c>
      <c r="E68" s="59">
        <f t="shared" si="11"/>
        <v>1652467.44</v>
      </c>
      <c r="F68" s="44">
        <f t="shared" si="0"/>
        <v>110.94905821159593</v>
      </c>
    </row>
    <row r="69" spans="1:6" ht="12.75" customHeight="1" x14ac:dyDescent="0.2">
      <c r="A69" s="62" t="s">
        <v>189</v>
      </c>
      <c r="B69" s="63" t="s">
        <v>190</v>
      </c>
      <c r="C69" s="267" t="s">
        <v>189</v>
      </c>
      <c r="D69" s="193">
        <v>1489392.94</v>
      </c>
      <c r="E69" s="193">
        <v>1652467.44</v>
      </c>
      <c r="F69" s="44">
        <f t="shared" si="0"/>
        <v>110.94905821159593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7.04</v>
      </c>
      <c r="E82" s="59">
        <f t="shared" si="15"/>
        <v>9.0399999999999991</v>
      </c>
      <c r="F82" s="44">
        <f t="shared" si="0"/>
        <v>128.40909090909091</v>
      </c>
    </row>
    <row r="83" spans="1:6" ht="12.75" customHeight="1" x14ac:dyDescent="0.2">
      <c r="A83" s="62">
        <v>641</v>
      </c>
      <c r="B83" s="63" t="s">
        <v>217</v>
      </c>
      <c r="C83" s="267" t="s">
        <v>218</v>
      </c>
      <c r="D83" s="59">
        <f t="shared" ref="D83:E83" si="16">SUM(D84:D90)</f>
        <v>7.04</v>
      </c>
      <c r="E83" s="59">
        <f t="shared" si="16"/>
        <v>9.0399999999999991</v>
      </c>
      <c r="F83" s="44">
        <f t="shared" si="0"/>
        <v>128.40909090909091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7.04</v>
      </c>
      <c r="E85" s="193">
        <v>9.0399999999999991</v>
      </c>
      <c r="F85" s="44">
        <f t="shared" si="0"/>
        <v>128.40909090909091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26687.18</v>
      </c>
      <c r="E106" s="59">
        <f>E107+E112+E120+E124</f>
        <v>24671.58</v>
      </c>
      <c r="F106" s="44">
        <f t="shared" si="0"/>
        <v>92.447309906854159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26687.18</v>
      </c>
      <c r="E112" s="59">
        <f t="shared" si="20"/>
        <v>24671.58</v>
      </c>
      <c r="F112" s="44">
        <f t="shared" si="0"/>
        <v>92.447309906854159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26687.18</v>
      </c>
      <c r="E117" s="193">
        <v>24671.58</v>
      </c>
      <c r="F117" s="44">
        <f t="shared" si="0"/>
        <v>92.447309906854159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1491.11</v>
      </c>
      <c r="E125" s="59">
        <f t="shared" si="22"/>
        <v>4582.7299999999996</v>
      </c>
      <c r="F125" s="44">
        <f t="shared" si="0"/>
        <v>307.33681619732948</v>
      </c>
    </row>
    <row r="126" spans="1:6" ht="12.75" customHeight="1" x14ac:dyDescent="0.2">
      <c r="A126" s="62">
        <v>661</v>
      </c>
      <c r="B126" s="64" t="s">
        <v>303</v>
      </c>
      <c r="C126" s="267" t="s">
        <v>304</v>
      </c>
      <c r="D126" s="59">
        <f t="shared" ref="D126:E126" si="23">SUM(D127:D128)</f>
        <v>1491.11</v>
      </c>
      <c r="E126" s="59">
        <f t="shared" si="23"/>
        <v>4582.7299999999996</v>
      </c>
      <c r="F126" s="44">
        <f t="shared" si="0"/>
        <v>307.33681619732948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1491.11</v>
      </c>
      <c r="E128" s="193">
        <v>4582.7299999999996</v>
      </c>
      <c r="F128" s="44">
        <f t="shared" si="0"/>
        <v>307.33681619732948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129634.34</v>
      </c>
      <c r="E134" s="59">
        <f t="shared" si="25"/>
        <v>185949.16999999998</v>
      </c>
      <c r="F134" s="44">
        <f t="shared" ref="F134:F229" si="26">IF(D134&lt;&gt;0,IF(E134/D134&gt;=100,"&gt;&gt;100",E134/D134*100),"-")</f>
        <v>143.44129032477042</v>
      </c>
    </row>
    <row r="135" spans="1:6" ht="24" x14ac:dyDescent="0.2">
      <c r="A135" s="62">
        <v>671</v>
      </c>
      <c r="B135" s="181" t="s">
        <v>321</v>
      </c>
      <c r="C135" s="267" t="s">
        <v>322</v>
      </c>
      <c r="D135" s="59">
        <f t="shared" ref="D135:E135" si="27">SUM(D136:D138)</f>
        <v>129634.34</v>
      </c>
      <c r="E135" s="59">
        <f t="shared" si="27"/>
        <v>185949.16999999998</v>
      </c>
      <c r="F135" s="44">
        <f t="shared" si="26"/>
        <v>143.44129032477042</v>
      </c>
    </row>
    <row r="136" spans="1:6" ht="12.75" customHeight="1" x14ac:dyDescent="0.2">
      <c r="A136" s="62">
        <v>6711</v>
      </c>
      <c r="B136" s="64" t="s">
        <v>323</v>
      </c>
      <c r="C136" s="267" t="s">
        <v>324</v>
      </c>
      <c r="D136" s="193">
        <v>129634.34</v>
      </c>
      <c r="E136" s="193">
        <v>142406.85999999999</v>
      </c>
      <c r="F136" s="44">
        <f t="shared" si="26"/>
        <v>109.85272883712756</v>
      </c>
    </row>
    <row r="137" spans="1:6" ht="24" x14ac:dyDescent="0.2">
      <c r="A137" s="62">
        <v>6712</v>
      </c>
      <c r="B137" s="181" t="s">
        <v>325</v>
      </c>
      <c r="C137" s="267" t="s">
        <v>326</v>
      </c>
      <c r="D137" s="193">
        <v>0</v>
      </c>
      <c r="E137" s="193">
        <v>43542.31</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1618253.91</v>
      </c>
      <c r="E152" s="59">
        <f>E153+E164+E202+E221+E230+E262+E273</f>
        <v>1811877.6199999999</v>
      </c>
      <c r="F152" s="44">
        <f t="shared" si="26"/>
        <v>111.96497711536504</v>
      </c>
    </row>
    <row r="153" spans="1:6" ht="12.75" customHeight="1" x14ac:dyDescent="0.2">
      <c r="A153" s="62">
        <v>31</v>
      </c>
      <c r="B153" s="63" t="s">
        <v>356</v>
      </c>
      <c r="C153" s="267" t="s">
        <v>35</v>
      </c>
      <c r="D153" s="59">
        <f t="shared" ref="D153:E153" si="30">D154+D159+D160</f>
        <v>1398764.06</v>
      </c>
      <c r="E153" s="59">
        <f t="shared" si="30"/>
        <v>1562097.25</v>
      </c>
      <c r="F153" s="44">
        <f t="shared" si="26"/>
        <v>111.67696502010496</v>
      </c>
    </row>
    <row r="154" spans="1:6" ht="12.75" customHeight="1" x14ac:dyDescent="0.2">
      <c r="A154" s="62">
        <v>311</v>
      </c>
      <c r="B154" s="63" t="s">
        <v>357</v>
      </c>
      <c r="C154" s="267" t="s">
        <v>358</v>
      </c>
      <c r="D154" s="59">
        <f t="shared" ref="D154:E154" si="31">SUM(D155:D158)</f>
        <v>1173906.57</v>
      </c>
      <c r="E154" s="59">
        <f t="shared" si="31"/>
        <v>1309933.42</v>
      </c>
      <c r="F154" s="44">
        <f t="shared" si="26"/>
        <v>111.58753630623259</v>
      </c>
    </row>
    <row r="155" spans="1:6" ht="12.75" customHeight="1" x14ac:dyDescent="0.2">
      <c r="A155" s="62">
        <v>3111</v>
      </c>
      <c r="B155" s="63" t="s">
        <v>359</v>
      </c>
      <c r="C155" s="267" t="s">
        <v>360</v>
      </c>
      <c r="D155" s="193">
        <v>1173906.57</v>
      </c>
      <c r="E155" s="193">
        <v>1309933.42</v>
      </c>
      <c r="F155" s="44">
        <f t="shared" si="26"/>
        <v>111.58753630623259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30966.34</v>
      </c>
      <c r="E159" s="193">
        <v>35671.269999999997</v>
      </c>
      <c r="F159" s="44">
        <f t="shared" si="26"/>
        <v>115.19369095605099</v>
      </c>
    </row>
    <row r="160" spans="1:6" ht="12.75" customHeight="1" x14ac:dyDescent="0.2">
      <c r="A160" s="62">
        <v>313</v>
      </c>
      <c r="B160" s="64" t="s">
        <v>369</v>
      </c>
      <c r="C160" s="267" t="s">
        <v>370</v>
      </c>
      <c r="D160" s="59">
        <f t="shared" ref="D160:E160" si="32">SUM(D161:D163)</f>
        <v>193891.15</v>
      </c>
      <c r="E160" s="59">
        <f t="shared" si="32"/>
        <v>216492.56</v>
      </c>
      <c r="F160" s="44">
        <f t="shared" si="26"/>
        <v>111.65675173931353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193891.15</v>
      </c>
      <c r="E162" s="193">
        <v>216492.56</v>
      </c>
      <c r="F162" s="44">
        <f t="shared" si="26"/>
        <v>111.65675173931353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219367.9</v>
      </c>
      <c r="E164" s="59">
        <f>E165+E170+E178+E188+E189+E194</f>
        <v>249684.96000000002</v>
      </c>
      <c r="F164" s="44">
        <f t="shared" si="26"/>
        <v>113.82018973605528</v>
      </c>
    </row>
    <row r="165" spans="1:6" ht="12.75" customHeight="1" x14ac:dyDescent="0.2">
      <c r="A165" s="62">
        <v>321</v>
      </c>
      <c r="B165" s="63" t="s">
        <v>379</v>
      </c>
      <c r="C165" s="267" t="s">
        <v>380</v>
      </c>
      <c r="D165" s="59">
        <f t="shared" ref="D165:E165" si="33">SUM(D166:D169)</f>
        <v>51602.35</v>
      </c>
      <c r="E165" s="59">
        <f t="shared" si="33"/>
        <v>50781.84</v>
      </c>
      <c r="F165" s="44">
        <f t="shared" si="26"/>
        <v>98.409936756756238</v>
      </c>
    </row>
    <row r="166" spans="1:6" ht="12.75" customHeight="1" x14ac:dyDescent="0.2">
      <c r="A166" s="62">
        <v>3211</v>
      </c>
      <c r="B166" s="63" t="s">
        <v>381</v>
      </c>
      <c r="C166" s="267" t="s">
        <v>382</v>
      </c>
      <c r="D166" s="193">
        <v>7778.22</v>
      </c>
      <c r="E166" s="193">
        <v>6213.81</v>
      </c>
      <c r="F166" s="44">
        <f t="shared" si="26"/>
        <v>79.887300693474856</v>
      </c>
    </row>
    <row r="167" spans="1:6" ht="12.75" customHeight="1" x14ac:dyDescent="0.2">
      <c r="A167" s="62">
        <v>3212</v>
      </c>
      <c r="B167" s="63" t="s">
        <v>383</v>
      </c>
      <c r="C167" s="267" t="s">
        <v>384</v>
      </c>
      <c r="D167" s="193">
        <v>43824.13</v>
      </c>
      <c r="E167" s="193">
        <v>43189.67</v>
      </c>
      <c r="F167" s="44">
        <f t="shared" si="26"/>
        <v>98.55225876703085</v>
      </c>
    </row>
    <row r="168" spans="1:6" ht="12.75" customHeight="1" x14ac:dyDescent="0.2">
      <c r="A168" s="62">
        <v>3213</v>
      </c>
      <c r="B168" s="63" t="s">
        <v>385</v>
      </c>
      <c r="C168" s="267" t="s">
        <v>386</v>
      </c>
      <c r="D168" s="193">
        <v>0</v>
      </c>
      <c r="E168" s="193">
        <v>1378.36</v>
      </c>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131443.99</v>
      </c>
      <c r="E170" s="59">
        <f t="shared" si="34"/>
        <v>144374.18000000002</v>
      </c>
      <c r="F170" s="44">
        <f t="shared" si="26"/>
        <v>109.83703400969496</v>
      </c>
    </row>
    <row r="171" spans="1:6" ht="12.75" customHeight="1" x14ac:dyDescent="0.2">
      <c r="A171" s="62">
        <v>3221</v>
      </c>
      <c r="B171" s="63" t="s">
        <v>391</v>
      </c>
      <c r="C171" s="267" t="s">
        <v>392</v>
      </c>
      <c r="D171" s="193">
        <v>4144.09</v>
      </c>
      <c r="E171" s="193">
        <v>3519.55</v>
      </c>
      <c r="F171" s="44">
        <f t="shared" si="26"/>
        <v>84.929381359960814</v>
      </c>
    </row>
    <row r="172" spans="1:6" ht="12.75" customHeight="1" x14ac:dyDescent="0.2">
      <c r="A172" s="62">
        <v>3222</v>
      </c>
      <c r="B172" s="63" t="s">
        <v>393</v>
      </c>
      <c r="C172" s="267" t="s">
        <v>394</v>
      </c>
      <c r="D172" s="193">
        <v>50172.79</v>
      </c>
      <c r="E172" s="193">
        <v>64678.39</v>
      </c>
      <c r="F172" s="44">
        <f t="shared" si="26"/>
        <v>128.91128836965214</v>
      </c>
    </row>
    <row r="173" spans="1:6" ht="12.75" customHeight="1" x14ac:dyDescent="0.2">
      <c r="A173" s="62">
        <v>3223</v>
      </c>
      <c r="B173" s="64" t="s">
        <v>395</v>
      </c>
      <c r="C173" s="267" t="s">
        <v>396</v>
      </c>
      <c r="D173" s="193">
        <v>68757.09</v>
      </c>
      <c r="E173" s="193">
        <v>65294.7</v>
      </c>
      <c r="F173" s="44">
        <f t="shared" si="26"/>
        <v>94.964315680026601</v>
      </c>
    </row>
    <row r="174" spans="1:6" ht="12.75" customHeight="1" x14ac:dyDescent="0.2">
      <c r="A174" s="62">
        <v>3224</v>
      </c>
      <c r="B174" s="64" t="s">
        <v>397</v>
      </c>
      <c r="C174" s="267" t="s">
        <v>398</v>
      </c>
      <c r="D174" s="193">
        <v>8370.02</v>
      </c>
      <c r="E174" s="193">
        <v>9833.2900000000009</v>
      </c>
      <c r="F174" s="44">
        <f t="shared" si="26"/>
        <v>117.48227602801427</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1048.25</v>
      </c>
      <c r="F177" s="44" t="str">
        <f t="shared" si="26"/>
        <v>-</v>
      </c>
    </row>
    <row r="178" spans="1:6" ht="12.75" customHeight="1" x14ac:dyDescent="0.2">
      <c r="A178" s="62">
        <v>323</v>
      </c>
      <c r="B178" s="64" t="s">
        <v>405</v>
      </c>
      <c r="C178" s="267" t="s">
        <v>406</v>
      </c>
      <c r="D178" s="59">
        <f t="shared" ref="D178:E178" si="35">SUM(D179:D187)</f>
        <v>31843.03</v>
      </c>
      <c r="E178" s="59">
        <f t="shared" si="35"/>
        <v>46937.990000000005</v>
      </c>
      <c r="F178" s="44">
        <f t="shared" si="26"/>
        <v>147.40428282107578</v>
      </c>
    </row>
    <row r="179" spans="1:6" ht="12.75" customHeight="1" x14ac:dyDescent="0.2">
      <c r="A179" s="62">
        <v>3231</v>
      </c>
      <c r="B179" s="64" t="s">
        <v>407</v>
      </c>
      <c r="C179" s="267" t="s">
        <v>408</v>
      </c>
      <c r="D179" s="193">
        <v>11294.91</v>
      </c>
      <c r="E179" s="193">
        <v>24553.73</v>
      </c>
      <c r="F179" s="44">
        <f t="shared" si="26"/>
        <v>217.38756661186321</v>
      </c>
    </row>
    <row r="180" spans="1:6" ht="12.75" customHeight="1" x14ac:dyDescent="0.2">
      <c r="A180" s="62">
        <v>3232</v>
      </c>
      <c r="B180" s="64" t="s">
        <v>409</v>
      </c>
      <c r="C180" s="267" t="s">
        <v>410</v>
      </c>
      <c r="D180" s="193">
        <v>3201.03</v>
      </c>
      <c r="E180" s="193">
        <v>2281.06</v>
      </c>
      <c r="F180" s="44">
        <f t="shared" si="26"/>
        <v>71.26018812694663</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9721.1299999999992</v>
      </c>
      <c r="E182" s="193">
        <v>12765.94</v>
      </c>
      <c r="F182" s="44">
        <f t="shared" si="26"/>
        <v>131.32156446832829</v>
      </c>
    </row>
    <row r="183" spans="1:6" ht="12.75" customHeight="1" x14ac:dyDescent="0.2">
      <c r="A183" s="62">
        <v>3235</v>
      </c>
      <c r="B183" s="63" t="s">
        <v>415</v>
      </c>
      <c r="C183" s="267" t="s">
        <v>416</v>
      </c>
      <c r="D183" s="193">
        <v>1427.5</v>
      </c>
      <c r="E183" s="193">
        <v>700</v>
      </c>
      <c r="F183" s="44">
        <f t="shared" si="26"/>
        <v>49.036777583187394</v>
      </c>
    </row>
    <row r="184" spans="1:6" ht="12.75" customHeight="1" x14ac:dyDescent="0.2">
      <c r="A184" s="62">
        <v>3236</v>
      </c>
      <c r="B184" s="63" t="s">
        <v>417</v>
      </c>
      <c r="C184" s="267" t="s">
        <v>418</v>
      </c>
      <c r="D184" s="193">
        <v>2304.6799999999998</v>
      </c>
      <c r="E184" s="193">
        <v>1819.91</v>
      </c>
      <c r="F184" s="44">
        <f t="shared" si="26"/>
        <v>78.965843414270097</v>
      </c>
    </row>
    <row r="185" spans="1:6" ht="12.75" customHeight="1" x14ac:dyDescent="0.2">
      <c r="A185" s="62">
        <v>3237</v>
      </c>
      <c r="B185" s="63" t="s">
        <v>419</v>
      </c>
      <c r="C185" s="267" t="s">
        <v>420</v>
      </c>
      <c r="D185" s="193">
        <v>62.5</v>
      </c>
      <c r="E185" s="193">
        <v>62.5</v>
      </c>
      <c r="F185" s="44">
        <f t="shared" si="26"/>
        <v>100</v>
      </c>
    </row>
    <row r="186" spans="1:6" ht="12.75" customHeight="1" x14ac:dyDescent="0.2">
      <c r="A186" s="62">
        <v>3238</v>
      </c>
      <c r="B186" s="63" t="s">
        <v>421</v>
      </c>
      <c r="C186" s="267" t="s">
        <v>422</v>
      </c>
      <c r="D186" s="193">
        <v>2394.52</v>
      </c>
      <c r="E186" s="193">
        <v>2609.21</v>
      </c>
      <c r="F186" s="44">
        <f t="shared" si="26"/>
        <v>108.96588877937958</v>
      </c>
    </row>
    <row r="187" spans="1:6" ht="12.75" customHeight="1" x14ac:dyDescent="0.2">
      <c r="A187" s="62">
        <v>3239</v>
      </c>
      <c r="B187" s="63" t="s">
        <v>423</v>
      </c>
      <c r="C187" s="267" t="s">
        <v>424</v>
      </c>
      <c r="D187" s="193">
        <v>1436.76</v>
      </c>
      <c r="E187" s="193">
        <v>2145.64</v>
      </c>
      <c r="F187" s="44">
        <f t="shared" si="26"/>
        <v>149.33879005540243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4478.53</v>
      </c>
      <c r="E194" s="59">
        <f t="shared" si="36"/>
        <v>7590.95</v>
      </c>
      <c r="F194" s="44">
        <f t="shared" si="26"/>
        <v>169.496464241615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1361.34</v>
      </c>
      <c r="F196" s="44" t="str">
        <f t="shared" si="26"/>
        <v>-</v>
      </c>
    </row>
    <row r="197" spans="1:6" ht="12.75" customHeight="1" x14ac:dyDescent="0.2">
      <c r="A197" s="62">
        <v>3293</v>
      </c>
      <c r="B197" s="63" t="s">
        <v>443</v>
      </c>
      <c r="C197" s="267" t="s">
        <v>444</v>
      </c>
      <c r="D197" s="193">
        <v>812.8</v>
      </c>
      <c r="E197" s="193">
        <v>928.33</v>
      </c>
      <c r="F197" s="44">
        <f t="shared" si="26"/>
        <v>114.21382874015748</v>
      </c>
    </row>
    <row r="198" spans="1:6" ht="12.75" customHeight="1" x14ac:dyDescent="0.2">
      <c r="A198" s="62">
        <v>3294</v>
      </c>
      <c r="B198" s="63" t="s">
        <v>445</v>
      </c>
      <c r="C198" s="267" t="s">
        <v>446</v>
      </c>
      <c r="D198" s="193">
        <v>240.09</v>
      </c>
      <c r="E198" s="193">
        <v>220</v>
      </c>
      <c r="F198" s="44">
        <f t="shared" si="26"/>
        <v>91.632304552459502</v>
      </c>
    </row>
    <row r="199" spans="1:6" ht="12.75" customHeight="1" x14ac:dyDescent="0.2">
      <c r="A199" s="62">
        <v>3295</v>
      </c>
      <c r="B199" s="63" t="s">
        <v>447</v>
      </c>
      <c r="C199" s="267" t="s">
        <v>448</v>
      </c>
      <c r="D199" s="193">
        <v>3360.94</v>
      </c>
      <c r="E199" s="193">
        <v>3441.58</v>
      </c>
      <c r="F199" s="44">
        <f t="shared" si="26"/>
        <v>102.39932875921616</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64.7</v>
      </c>
      <c r="E201" s="193">
        <v>1639.7</v>
      </c>
      <c r="F201" s="44">
        <f t="shared" si="26"/>
        <v>2534.312210200927</v>
      </c>
    </row>
    <row r="202" spans="1:6" ht="12.75" customHeight="1" x14ac:dyDescent="0.2">
      <c r="A202" s="62">
        <v>34</v>
      </c>
      <c r="B202" s="182" t="s">
        <v>453</v>
      </c>
      <c r="C202" s="267" t="s">
        <v>454</v>
      </c>
      <c r="D202" s="59">
        <f t="shared" ref="D202:E202" si="37">D203+D208+D216</f>
        <v>121.95</v>
      </c>
      <c r="E202" s="59">
        <f t="shared" si="37"/>
        <v>95.41</v>
      </c>
      <c r="F202" s="44">
        <f t="shared" si="26"/>
        <v>78.236982369823693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121.95</v>
      </c>
      <c r="E216" s="59">
        <f t="shared" si="40"/>
        <v>95.41</v>
      </c>
      <c r="F216" s="44">
        <f t="shared" si="26"/>
        <v>78.236982369823693</v>
      </c>
    </row>
    <row r="217" spans="1:6" ht="12.75" customHeight="1" x14ac:dyDescent="0.2">
      <c r="A217" s="62">
        <v>3431</v>
      </c>
      <c r="B217" s="181" t="s">
        <v>483</v>
      </c>
      <c r="C217" s="267" t="s">
        <v>484</v>
      </c>
      <c r="D217" s="193">
        <v>121.95</v>
      </c>
      <c r="E217" s="193">
        <v>95.41</v>
      </c>
      <c r="F217" s="44">
        <f t="shared" si="26"/>
        <v>78.236982369823693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1618253.91</v>
      </c>
      <c r="E299" s="59">
        <f>E152-E297+E298</f>
        <v>1811877.6199999999</v>
      </c>
      <c r="F299" s="44">
        <f t="shared" si="68"/>
        <v>111.96497711536504</v>
      </c>
    </row>
    <row r="300" spans="1:6" ht="12.75" customHeight="1" x14ac:dyDescent="0.2">
      <c r="A300" s="62" t="s">
        <v>629</v>
      </c>
      <c r="B300" s="63" t="s">
        <v>640</v>
      </c>
      <c r="C300" s="267" t="s">
        <v>641</v>
      </c>
      <c r="D300" s="59">
        <f>IF(D6&gt;=D299,D6-D299,0)</f>
        <v>28958.700000000186</v>
      </c>
      <c r="E300" s="59">
        <f>IF(E6&gt;=E299,E6-E299,0)</f>
        <v>55802.340000000084</v>
      </c>
      <c r="F300" s="44">
        <f t="shared" si="68"/>
        <v>192.69628816210579</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3203</v>
      </c>
      <c r="E308" s="59">
        <f t="shared" si="71"/>
        <v>343</v>
      </c>
      <c r="F308" s="44">
        <f t="shared" ref="F308:F428" si="72">IF(D308&lt;&gt;0,IF(E308/D308&gt;=100,"&gt;&gt;100",E308/D308*100),"-")</f>
        <v>10.708710583827662</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3203</v>
      </c>
      <c r="E321" s="59">
        <f t="shared" si="76"/>
        <v>343</v>
      </c>
      <c r="F321" s="44">
        <f t="shared" si="72"/>
        <v>10.708710583827662</v>
      </c>
    </row>
    <row r="322" spans="1:6" ht="12.75" customHeight="1" x14ac:dyDescent="0.2">
      <c r="A322" s="62">
        <v>721</v>
      </c>
      <c r="B322" s="63" t="s">
        <v>683</v>
      </c>
      <c r="C322" s="267" t="s">
        <v>684</v>
      </c>
      <c r="D322" s="59">
        <f t="shared" ref="D322:E322" si="77">SUM(D323:D326)</f>
        <v>343</v>
      </c>
      <c r="E322" s="59">
        <f t="shared" si="77"/>
        <v>343</v>
      </c>
      <c r="F322" s="44">
        <f t="shared" si="72"/>
        <v>100</v>
      </c>
    </row>
    <row r="323" spans="1:6" ht="12.75" customHeight="1" x14ac:dyDescent="0.2">
      <c r="A323" s="62">
        <v>7211</v>
      </c>
      <c r="B323" s="63" t="s">
        <v>685</v>
      </c>
      <c r="C323" s="267" t="s">
        <v>686</v>
      </c>
      <c r="D323" s="193">
        <v>343</v>
      </c>
      <c r="E323" s="193">
        <v>343</v>
      </c>
      <c r="F323" s="44">
        <f t="shared" si="72"/>
        <v>100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2860</v>
      </c>
      <c r="E336" s="59">
        <f t="shared" si="79"/>
        <v>0</v>
      </c>
      <c r="F336" s="44">
        <f t="shared" si="72"/>
        <v>0</v>
      </c>
    </row>
    <row r="337" spans="1:6" ht="12.75" customHeight="1" x14ac:dyDescent="0.2">
      <c r="A337" s="62">
        <v>7231</v>
      </c>
      <c r="B337" s="63" t="s">
        <v>713</v>
      </c>
      <c r="C337" s="267" t="s">
        <v>714</v>
      </c>
      <c r="D337" s="193">
        <v>2860</v>
      </c>
      <c r="E337" s="193">
        <v>0</v>
      </c>
      <c r="F337" s="44">
        <f t="shared" si="72"/>
        <v>0</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13886.150000000001</v>
      </c>
      <c r="E360" s="59">
        <f t="shared" si="86"/>
        <v>46531.17</v>
      </c>
      <c r="F360" s="44">
        <f t="shared" si="72"/>
        <v>335.09050384735866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13886.150000000001</v>
      </c>
      <c r="E373" s="59">
        <f t="shared" si="90"/>
        <v>46531.17</v>
      </c>
      <c r="F373" s="44">
        <f t="shared" si="72"/>
        <v>335.09050384735866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2512.2800000000002</v>
      </c>
      <c r="E379" s="59">
        <f t="shared" si="92"/>
        <v>2467.29</v>
      </c>
      <c r="F379" s="44">
        <f t="shared" si="72"/>
        <v>98.20919642714982</v>
      </c>
    </row>
    <row r="380" spans="1:6" ht="12.75" customHeight="1" x14ac:dyDescent="0.2">
      <c r="A380" s="62">
        <v>4221</v>
      </c>
      <c r="B380" s="63" t="s">
        <v>695</v>
      </c>
      <c r="C380" s="267" t="s">
        <v>787</v>
      </c>
      <c r="D380" s="193">
        <v>1757.19</v>
      </c>
      <c r="E380" s="193">
        <v>2230.04</v>
      </c>
      <c r="F380" s="44">
        <f t="shared" si="72"/>
        <v>126.90944064102345</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755.09</v>
      </c>
      <c r="E386" s="193">
        <v>237.25</v>
      </c>
      <c r="F386" s="44">
        <f t="shared" si="72"/>
        <v>31.420095617740927</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43542.31</v>
      </c>
      <c r="F388" s="44" t="str">
        <f t="shared" si="72"/>
        <v>-</v>
      </c>
    </row>
    <row r="389" spans="1:6" ht="12.75" customHeight="1" x14ac:dyDescent="0.2">
      <c r="A389" s="62">
        <v>4231</v>
      </c>
      <c r="B389" s="63" t="s">
        <v>713</v>
      </c>
      <c r="C389" s="267" t="s">
        <v>798</v>
      </c>
      <c r="D389" s="193">
        <v>0</v>
      </c>
      <c r="E389" s="193">
        <v>43542.31</v>
      </c>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11373.87</v>
      </c>
      <c r="E393" s="59">
        <f t="shared" si="94"/>
        <v>521.57000000000005</v>
      </c>
      <c r="F393" s="44">
        <f t="shared" si="72"/>
        <v>4.5856863143327642</v>
      </c>
    </row>
    <row r="394" spans="1:6" ht="12.75" customHeight="1" x14ac:dyDescent="0.2">
      <c r="A394" s="62">
        <v>4241</v>
      </c>
      <c r="B394" s="63" t="s">
        <v>804</v>
      </c>
      <c r="C394" s="267" t="s">
        <v>805</v>
      </c>
      <c r="D394" s="193">
        <v>11373.87</v>
      </c>
      <c r="E394" s="193">
        <v>521.57000000000005</v>
      </c>
      <c r="F394" s="44">
        <f t="shared" si="72"/>
        <v>4.5856863143327642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10683.150000000001</v>
      </c>
      <c r="E418" s="59">
        <f t="shared" si="102"/>
        <v>46188.17</v>
      </c>
      <c r="F418" s="44">
        <f t="shared" si="72"/>
        <v>432.34598409645082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1650415.61</v>
      </c>
      <c r="E422" s="59">
        <f>E6+E308</f>
        <v>1868022.96</v>
      </c>
      <c r="F422" s="44">
        <f t="shared" si="72"/>
        <v>113.18500313990607</v>
      </c>
    </row>
    <row r="423" spans="1:6" ht="12.75" customHeight="1" x14ac:dyDescent="0.2">
      <c r="A423" s="62" t="s">
        <v>629</v>
      </c>
      <c r="B423" s="63" t="s">
        <v>852</v>
      </c>
      <c r="C423" s="267" t="s">
        <v>853</v>
      </c>
      <c r="D423" s="59">
        <f t="shared" ref="D423:E423" si="103">D299+D360</f>
        <v>1632140.0599999998</v>
      </c>
      <c r="E423" s="59">
        <f t="shared" si="103"/>
        <v>1858408.7899999998</v>
      </c>
      <c r="F423" s="44">
        <f t="shared" si="72"/>
        <v>113.86331574999757</v>
      </c>
    </row>
    <row r="424" spans="1:6" ht="12.75" customHeight="1" x14ac:dyDescent="0.2">
      <c r="A424" s="62" t="s">
        <v>629</v>
      </c>
      <c r="B424" s="63" t="s">
        <v>854</v>
      </c>
      <c r="C424" s="267" t="s">
        <v>855</v>
      </c>
      <c r="D424" s="59">
        <f t="shared" ref="D424:E424" si="104">IF(D422&gt;=D423,D422-D423,0)</f>
        <v>18275.550000000279</v>
      </c>
      <c r="E424" s="59">
        <f t="shared" si="104"/>
        <v>9614.1700000001583</v>
      </c>
      <c r="F424" s="44">
        <f t="shared" si="72"/>
        <v>52.606734133856506</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1650415.61</v>
      </c>
      <c r="E643" s="59">
        <f>E422+E430</f>
        <v>1868022.96</v>
      </c>
      <c r="F643" s="44">
        <f t="shared" si="109"/>
        <v>113.18500313990607</v>
      </c>
    </row>
    <row r="644" spans="1:6" ht="12.75" customHeight="1" x14ac:dyDescent="0.2">
      <c r="A644" s="62" t="s">
        <v>629</v>
      </c>
      <c r="B644" s="63" t="s">
        <v>1285</v>
      </c>
      <c r="C644" s="267" t="s">
        <v>1286</v>
      </c>
      <c r="D644" s="59">
        <f>D423+D535</f>
        <v>1632140.0599999998</v>
      </c>
      <c r="E644" s="59">
        <f>E423+E535</f>
        <v>1858408.7899999998</v>
      </c>
      <c r="F644" s="44">
        <f t="shared" si="109"/>
        <v>113.86331574999757</v>
      </c>
    </row>
    <row r="645" spans="1:6" ht="12.75" customHeight="1" x14ac:dyDescent="0.2">
      <c r="A645" s="62" t="s">
        <v>629</v>
      </c>
      <c r="B645" s="63" t="s">
        <v>1287</v>
      </c>
      <c r="C645" s="267" t="s">
        <v>1288</v>
      </c>
      <c r="D645" s="59">
        <f t="shared" ref="D645:E645" si="163">IF(D643&gt;=D644,D643-D644,0)</f>
        <v>18275.550000000279</v>
      </c>
      <c r="E645" s="59">
        <f t="shared" si="163"/>
        <v>9614.1700000001583</v>
      </c>
      <c r="F645" s="44">
        <f t="shared" si="109"/>
        <v>52.606734133856506</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18275.550000000279</v>
      </c>
      <c r="E649" s="59">
        <f t="shared" si="165"/>
        <v>9614.1700000001583</v>
      </c>
      <c r="F649" s="44">
        <f t="shared" si="109"/>
        <v>52.606734133856506</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26548.32</v>
      </c>
      <c r="E653" s="193">
        <v>31324.32</v>
      </c>
      <c r="F653" s="44">
        <f t="shared" ref="F653:F740" si="167">IF(D653&lt;&gt;0,IF(E653/D653&gt;=100,"&gt;&gt;100",E653/D653*100),"-")</f>
        <v>117.98983890506065</v>
      </c>
    </row>
    <row r="654" spans="1:6" ht="12.75" customHeight="1" x14ac:dyDescent="0.2">
      <c r="A654" s="62" t="s">
        <v>1304</v>
      </c>
      <c r="B654" s="63" t="s">
        <v>1305</v>
      </c>
      <c r="C654" s="267" t="s">
        <v>1304</v>
      </c>
      <c r="D654" s="193">
        <v>121737.17</v>
      </c>
      <c r="E654" s="193">
        <v>130185.24</v>
      </c>
      <c r="F654" s="44">
        <f t="shared" si="167"/>
        <v>106.93959782373781</v>
      </c>
    </row>
    <row r="655" spans="1:6" ht="12.75" customHeight="1" x14ac:dyDescent="0.2">
      <c r="A655" s="62" t="s">
        <v>1306</v>
      </c>
      <c r="B655" s="63" t="s">
        <v>1307</v>
      </c>
      <c r="C655" s="267" t="s">
        <v>1306</v>
      </c>
      <c r="D655" s="193">
        <v>123380.21</v>
      </c>
      <c r="E655" s="193">
        <v>144235.21</v>
      </c>
      <c r="F655" s="44">
        <f t="shared" si="167"/>
        <v>116.90303493566753</v>
      </c>
    </row>
    <row r="656" spans="1:6" ht="24" x14ac:dyDescent="0.2">
      <c r="A656" s="62">
        <v>11</v>
      </c>
      <c r="B656" s="63" t="s">
        <v>1308</v>
      </c>
      <c r="C656" s="267" t="s">
        <v>1309</v>
      </c>
      <c r="D656" s="59">
        <f t="shared" ref="D656:E656" si="168">+D653+D654-D655</f>
        <v>24905.279999999984</v>
      </c>
      <c r="E656" s="59">
        <f t="shared" si="168"/>
        <v>17274.350000000006</v>
      </c>
      <c r="F656" s="44">
        <f t="shared" si="167"/>
        <v>69.36019189505204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73</v>
      </c>
      <c r="E658" s="273">
        <v>73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73</v>
      </c>
      <c r="E660" s="273">
        <v>73</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1481419.85</v>
      </c>
      <c r="E683" s="191">
        <v>1640114.94</v>
      </c>
      <c r="F683" s="70">
        <f t="shared" si="167"/>
        <v>110.71236422274211</v>
      </c>
    </row>
    <row r="684" spans="1:6" ht="24" x14ac:dyDescent="0.2">
      <c r="A684" s="69">
        <v>63613</v>
      </c>
      <c r="B684" s="181" t="s">
        <v>1365</v>
      </c>
      <c r="C684" s="301" t="s">
        <v>1366</v>
      </c>
      <c r="D684" s="191">
        <v>7973.09</v>
      </c>
      <c r="E684" s="191">
        <v>12352.5</v>
      </c>
      <c r="F684" s="70">
        <f t="shared" si="167"/>
        <v>154.92738699801455</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19403.41</v>
      </c>
      <c r="E724" s="191">
        <v>19463.66</v>
      </c>
      <c r="F724" s="70">
        <f t="shared" si="167"/>
        <v>100.31051243054701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2427.92</v>
      </c>
      <c r="E733" s="191">
        <v>4713.7</v>
      </c>
      <c r="F733" s="70">
        <f t="shared" si="167"/>
        <v>194.14560611552275</v>
      </c>
    </row>
    <row r="734" spans="1:6" ht="12.75" customHeight="1" x14ac:dyDescent="0.2">
      <c r="A734" s="69">
        <v>32121</v>
      </c>
      <c r="B734" s="64" t="s">
        <v>1445</v>
      </c>
      <c r="C734" s="301" t="s">
        <v>1446</v>
      </c>
      <c r="D734" s="191">
        <v>43824.13</v>
      </c>
      <c r="E734" s="191">
        <v>43189.67</v>
      </c>
      <c r="F734" s="70">
        <f t="shared" si="167"/>
        <v>98.55225876703085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1652.43</v>
      </c>
      <c r="E736" s="193">
        <v>1313.66</v>
      </c>
      <c r="F736" s="44">
        <f t="shared" si="167"/>
        <v>79.498677704955739</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3040</v>
      </c>
      <c r="C1" s="288" t="s">
        <v>34</v>
      </c>
      <c r="D1" s="290" t="s">
        <v>2146</v>
      </c>
      <c r="E1" s="289" t="s">
        <v>57</v>
      </c>
      <c r="F1" s="291" t="s">
        <v>3041</v>
      </c>
    </row>
    <row r="2" spans="1:24" ht="50.1" customHeight="1" x14ac:dyDescent="0.2">
      <c r="A2" s="376" t="s">
        <v>3042</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3043</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3044</v>
      </c>
      <c r="C5" s="137" t="s">
        <v>3045</v>
      </c>
      <c r="D5" s="197"/>
      <c r="E5" s="30"/>
      <c r="F5" s="30"/>
      <c r="G5" s="30"/>
      <c r="H5" s="30"/>
      <c r="I5" s="30"/>
      <c r="J5" s="30"/>
      <c r="K5" s="30"/>
      <c r="L5" s="30"/>
      <c r="M5" s="30"/>
      <c r="N5" s="30"/>
      <c r="O5" s="30"/>
      <c r="P5" s="30"/>
      <c r="Q5" s="30"/>
      <c r="R5" s="30"/>
      <c r="S5" s="30"/>
      <c r="T5" s="30"/>
      <c r="U5" s="30"/>
    </row>
    <row r="6" spans="1:24" ht="24" x14ac:dyDescent="0.2">
      <c r="A6" s="87"/>
      <c r="B6" s="133" t="s">
        <v>3046</v>
      </c>
      <c r="C6" s="138" t="s">
        <v>3047</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3048</v>
      </c>
      <c r="C7" s="138" t="s">
        <v>3049</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3050</v>
      </c>
      <c r="C8" s="138" t="s">
        <v>3051</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3052</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3053</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3054</v>
      </c>
      <c r="C11" s="138" t="s">
        <v>3055</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3056</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3057</v>
      </c>
      <c r="C13" s="138" t="s">
        <v>3058</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3059</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3060</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3061</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3062</v>
      </c>
      <c r="D17" s="198"/>
      <c r="E17" s="30"/>
      <c r="F17" s="30"/>
      <c r="G17" s="30"/>
      <c r="H17" s="30"/>
      <c r="I17" s="30"/>
      <c r="J17" s="30"/>
      <c r="K17" s="30"/>
      <c r="L17" s="30"/>
      <c r="M17" s="30"/>
      <c r="N17" s="30"/>
      <c r="O17" s="30"/>
      <c r="P17" s="30"/>
      <c r="Q17" s="30"/>
      <c r="R17" s="30"/>
      <c r="S17" s="30"/>
      <c r="T17" s="30"/>
      <c r="U17" s="30"/>
    </row>
    <row r="18" spans="1:21" ht="36" x14ac:dyDescent="0.2">
      <c r="A18" s="87" t="s">
        <v>3063</v>
      </c>
      <c r="B18" s="88" t="s">
        <v>3064</v>
      </c>
      <c r="C18" s="138" t="s">
        <v>3065</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3066</v>
      </c>
      <c r="C19" s="138" t="s">
        <v>3067</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3068</v>
      </c>
      <c r="B20" s="63" t="s">
        <v>2383</v>
      </c>
      <c r="C20" s="138" t="s">
        <v>3069</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3070</v>
      </c>
      <c r="B21" s="63" t="s">
        <v>2387</v>
      </c>
      <c r="C21" s="138" t="s">
        <v>3071</v>
      </c>
      <c r="D21" s="198"/>
      <c r="E21" s="30"/>
      <c r="F21" s="30"/>
      <c r="G21" s="30"/>
      <c r="H21" s="30"/>
      <c r="I21" s="30"/>
      <c r="J21" s="30"/>
      <c r="K21" s="30"/>
      <c r="L21" s="30"/>
      <c r="M21" s="30"/>
      <c r="N21" s="30"/>
      <c r="O21" s="30"/>
      <c r="P21" s="30"/>
      <c r="Q21" s="30"/>
      <c r="R21" s="30"/>
      <c r="S21" s="30"/>
      <c r="T21" s="30"/>
      <c r="U21" s="30"/>
    </row>
    <row r="22" spans="1:21" ht="24" x14ac:dyDescent="0.2">
      <c r="A22" s="62" t="s">
        <v>3072</v>
      </c>
      <c r="B22" s="63" t="s">
        <v>3073</v>
      </c>
      <c r="C22" s="138" t="s">
        <v>3074</v>
      </c>
      <c r="D22" s="198"/>
      <c r="E22" s="30"/>
      <c r="F22" s="30"/>
      <c r="G22" s="30"/>
      <c r="H22" s="30"/>
      <c r="I22" s="30"/>
      <c r="J22" s="30"/>
      <c r="K22" s="30"/>
      <c r="L22" s="30"/>
      <c r="M22" s="30"/>
      <c r="N22" s="30"/>
      <c r="O22" s="30"/>
      <c r="P22" s="30"/>
      <c r="Q22" s="30"/>
      <c r="R22" s="30"/>
      <c r="S22" s="30"/>
      <c r="T22" s="30"/>
      <c r="U22" s="30"/>
    </row>
    <row r="23" spans="1:21" ht="24" x14ac:dyDescent="0.2">
      <c r="A23" s="62" t="s">
        <v>3075</v>
      </c>
      <c r="B23" s="63" t="s">
        <v>3076</v>
      </c>
      <c r="C23" s="138" t="s">
        <v>3077</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3078</v>
      </c>
      <c r="C24" s="133" t="s">
        <v>3079</v>
      </c>
      <c r="D24" s="306"/>
      <c r="E24" s="250"/>
      <c r="F24" s="30"/>
      <c r="G24" s="30"/>
      <c r="H24" s="30"/>
      <c r="I24" s="30"/>
      <c r="J24" s="30"/>
      <c r="K24" s="30"/>
      <c r="L24" s="30"/>
      <c r="M24" s="30"/>
      <c r="N24" s="30"/>
      <c r="O24" s="30"/>
      <c r="P24" s="30"/>
      <c r="Q24" s="30"/>
      <c r="R24" s="30"/>
      <c r="S24" s="30"/>
      <c r="T24" s="30"/>
      <c r="U24" s="30"/>
    </row>
    <row r="25" spans="1:21" ht="24" x14ac:dyDescent="0.2">
      <c r="A25" s="62"/>
      <c r="B25" s="133" t="s">
        <v>3080</v>
      </c>
      <c r="C25" s="138" t="s">
        <v>3081</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3048</v>
      </c>
      <c r="C26" s="138" t="s">
        <v>3082</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3083</v>
      </c>
      <c r="C27" s="138" t="s">
        <v>3084</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3085</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3086</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3054</v>
      </c>
      <c r="C30" s="138" t="s">
        <v>3087</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3088</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3057</v>
      </c>
      <c r="C32" s="138" t="s">
        <v>3089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3093</v>
      </c>
      <c r="D36" s="198"/>
      <c r="E36" s="30"/>
      <c r="F36" s="30"/>
      <c r="G36" s="30"/>
      <c r="H36" s="30"/>
      <c r="I36" s="30"/>
      <c r="J36" s="30"/>
      <c r="K36" s="30"/>
      <c r="L36" s="30"/>
      <c r="M36" s="30"/>
      <c r="N36" s="30"/>
      <c r="O36" s="30"/>
      <c r="P36" s="30"/>
      <c r="Q36" s="30"/>
      <c r="R36" s="30"/>
      <c r="S36" s="30"/>
      <c r="T36" s="30"/>
      <c r="U36" s="30"/>
    </row>
    <row r="37" spans="1:21" ht="36" x14ac:dyDescent="0.2">
      <c r="A37" s="87" t="s">
        <v>3063</v>
      </c>
      <c r="B37" s="88" t="s">
        <v>3094</v>
      </c>
      <c r="C37" s="138" t="s">
        <v>3095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3066</v>
      </c>
      <c r="C38" s="138" t="s">
        <v>3096</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3068</v>
      </c>
      <c r="B39" s="63" t="s">
        <v>2383</v>
      </c>
      <c r="C39" s="138" t="s">
        <v>3097</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3070</v>
      </c>
      <c r="B40" s="63" t="s">
        <v>2387</v>
      </c>
      <c r="C40" s="138" t="s">
        <v>3098</v>
      </c>
      <c r="D40" s="198"/>
      <c r="E40" s="30"/>
      <c r="F40" s="30"/>
      <c r="G40" s="30"/>
      <c r="H40" s="30"/>
      <c r="I40" s="30"/>
      <c r="J40" s="30"/>
      <c r="K40" s="30"/>
      <c r="L40" s="30"/>
      <c r="M40" s="30"/>
      <c r="N40" s="30"/>
      <c r="O40" s="30"/>
      <c r="P40" s="30"/>
      <c r="Q40" s="30"/>
      <c r="R40" s="30"/>
      <c r="S40" s="30"/>
      <c r="T40" s="30"/>
      <c r="U40" s="30"/>
    </row>
    <row r="41" spans="1:21" ht="24" x14ac:dyDescent="0.2">
      <c r="A41" s="62" t="s">
        <v>3099</v>
      </c>
      <c r="B41" s="63" t="s">
        <v>3073</v>
      </c>
      <c r="C41" s="138" t="s">
        <v>3100</v>
      </c>
      <c r="D41" s="198"/>
      <c r="E41" s="30"/>
      <c r="F41" s="30"/>
      <c r="G41" s="30"/>
      <c r="H41" s="30"/>
      <c r="I41" s="30"/>
      <c r="J41" s="30"/>
      <c r="K41" s="30"/>
      <c r="L41" s="30"/>
      <c r="M41" s="30"/>
      <c r="N41" s="30"/>
      <c r="O41" s="30"/>
      <c r="P41" s="30"/>
      <c r="Q41" s="30"/>
      <c r="R41" s="30"/>
      <c r="S41" s="30"/>
      <c r="T41" s="30"/>
      <c r="U41" s="30"/>
    </row>
    <row r="42" spans="1:21" ht="24" x14ac:dyDescent="0.2">
      <c r="A42" s="62" t="s">
        <v>3075</v>
      </c>
      <c r="B42" s="63" t="s">
        <v>3076</v>
      </c>
      <c r="C42" s="138" t="s">
        <v>3101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3078</v>
      </c>
      <c r="C43" s="133" t="s">
        <v>3102</v>
      </c>
      <c r="D43" s="306"/>
      <c r="E43" s="250"/>
      <c r="F43" s="30"/>
      <c r="G43" s="30"/>
      <c r="H43" s="30"/>
      <c r="I43" s="30"/>
      <c r="J43" s="30"/>
      <c r="K43" s="30"/>
      <c r="L43" s="30"/>
      <c r="M43" s="30"/>
      <c r="N43" s="30"/>
      <c r="O43" s="30"/>
      <c r="P43" s="30"/>
      <c r="Q43" s="30"/>
      <c r="R43" s="30"/>
      <c r="S43" s="30"/>
      <c r="T43" s="30"/>
      <c r="U43" s="30"/>
    </row>
    <row r="44" spans="1:21" ht="24" x14ac:dyDescent="0.2">
      <c r="A44" s="62"/>
      <c r="B44" s="88" t="s">
        <v>3103</v>
      </c>
      <c r="C44" s="138" t="s">
        <v>3104</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3105</v>
      </c>
      <c r="C45" s="138" t="s">
        <v>3106</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3107</v>
      </c>
      <c r="C46" s="138" t="s">
        <v>3108</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3109</v>
      </c>
      <c r="C47" s="138" t="s">
        <v>3110</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3111</v>
      </c>
      <c r="C48" s="138" t="s">
        <v>3112</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3113</v>
      </c>
      <c r="C49" s="138" t="s">
        <v>3114</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3115</v>
      </c>
      <c r="C50" s="138" t="s">
        <v>3116</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3117</v>
      </c>
      <c r="C51" s="138" t="s">
        <v>3118</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3119</v>
      </c>
      <c r="C52" s="138" t="s">
        <v>3120</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3109</v>
      </c>
      <c r="C53" s="138" t="s">
        <v>3121</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3111</v>
      </c>
      <c r="C54" s="138" t="s">
        <v>3122</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3113</v>
      </c>
      <c r="C55" s="138" t="s">
        <v>3123</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3115</v>
      </c>
      <c r="C56" s="138" t="s">
        <v>3124</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3125</v>
      </c>
      <c r="C57" s="138" t="s">
        <v>3126</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3109</v>
      </c>
      <c r="C58" s="138" t="s">
        <v>3127</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3111</v>
      </c>
      <c r="C59" s="138" t="s">
        <v>3128</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3113</v>
      </c>
      <c r="C60" s="138" t="s">
        <v>3129</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3115</v>
      </c>
      <c r="C61" s="138" t="s">
        <v>3130</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3131</v>
      </c>
      <c r="C62" s="138" t="s">
        <v>3132</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3109</v>
      </c>
      <c r="C63" s="138" t="s">
        <v>3133</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3111</v>
      </c>
      <c r="C64" s="138" t="s">
        <v>3134</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3113</v>
      </c>
      <c r="C65" s="138" t="s">
        <v>3135</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3115</v>
      </c>
      <c r="C66" s="138" t="s">
        <v>3136</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3137</v>
      </c>
      <c r="C67" s="138" t="s">
        <v>3138</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3109</v>
      </c>
      <c r="C68" s="138" t="s">
        <v>3139</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3111</v>
      </c>
      <c r="C69" s="138" t="s">
        <v>3140</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3113</v>
      </c>
      <c r="C70" s="138" t="s">
        <v>3141</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3115</v>
      </c>
      <c r="C71" s="138" t="s">
        <v>3142</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3143</v>
      </c>
      <c r="C72" s="138" t="s">
        <v>3144</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3109</v>
      </c>
      <c r="C73" s="138" t="s">
        <v>3145</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3111</v>
      </c>
      <c r="C74" s="138" t="s">
        <v>3146</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3113</v>
      </c>
      <c r="C75" s="138" t="s">
        <v>3147</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3115</v>
      </c>
      <c r="C76" s="138" t="s">
        <v>3148</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3149</v>
      </c>
      <c r="C77" s="138" t="s">
        <v>3150</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3109</v>
      </c>
      <c r="C78" s="138" t="s">
        <v>3151</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3111</v>
      </c>
      <c r="C79" s="138" t="s">
        <v>3152</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3113</v>
      </c>
      <c r="C80" s="138" t="s">
        <v>3153</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3115</v>
      </c>
      <c r="C81" s="138" t="s">
        <v>3154</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3155</v>
      </c>
      <c r="C82" s="138" t="s">
        <v>3156</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3109</v>
      </c>
      <c r="C83" s="138" t="s">
        <v>3157</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3111</v>
      </c>
      <c r="C84" s="138" t="s">
        <v>3158</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3113</v>
      </c>
      <c r="C85" s="138" t="s">
        <v>3159</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3115</v>
      </c>
      <c r="C86" s="138" t="s">
        <v>3160</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3161</v>
      </c>
      <c r="C87" s="138" t="s">
        <v>3162</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3109</v>
      </c>
      <c r="C88" s="138" t="s">
        <v>3163</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3111</v>
      </c>
      <c r="C89" s="138" t="s">
        <v>3164</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3113</v>
      </c>
      <c r="C90" s="138" t="s">
        <v>3165</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3115</v>
      </c>
      <c r="C91" s="138" t="s">
        <v>3166</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3167</v>
      </c>
      <c r="C92" s="138" t="s">
        <v>3168</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3109</v>
      </c>
      <c r="C93" s="138" t="s">
        <v>3169</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3111</v>
      </c>
      <c r="C94" s="138" t="s">
        <v>3170</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3113</v>
      </c>
      <c r="C95" s="138" t="s">
        <v>3171</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3115</v>
      </c>
      <c r="C96" s="138" t="s">
        <v>3172</v>
      </c>
      <c r="D96" s="198"/>
      <c r="E96" s="30"/>
      <c r="F96" s="30"/>
      <c r="G96" s="30"/>
      <c r="H96" s="30"/>
      <c r="I96" s="30"/>
      <c r="J96" s="30"/>
      <c r="K96" s="30"/>
      <c r="L96" s="30"/>
      <c r="M96" s="30"/>
      <c r="N96" s="30"/>
      <c r="O96" s="30"/>
      <c r="P96" s="30"/>
      <c r="Q96" s="30"/>
      <c r="R96" s="30"/>
      <c r="S96" s="30"/>
      <c r="T96" s="30"/>
      <c r="U96" s="30"/>
    </row>
    <row r="97" spans="1:21" ht="36" x14ac:dyDescent="0.2">
      <c r="A97" s="87" t="s">
        <v>3063</v>
      </c>
      <c r="B97" s="88" t="s">
        <v>3173</v>
      </c>
      <c r="C97" s="138" t="s">
        <v>3174</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3066</v>
      </c>
      <c r="C98" s="138" t="s">
        <v>3175</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3068</v>
      </c>
      <c r="B99" s="63" t="s">
        <v>2383</v>
      </c>
      <c r="C99" s="138" t="s">
        <v>3176</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3070</v>
      </c>
      <c r="B100" s="63" t="s">
        <v>2387</v>
      </c>
      <c r="C100" s="138" t="s">
        <v>3177</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3099</v>
      </c>
      <c r="B101" s="63" t="s">
        <v>3073</v>
      </c>
      <c r="C101" s="138" t="s">
        <v>3178</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3075</v>
      </c>
      <c r="B102" s="63" t="s">
        <v>3076</v>
      </c>
      <c r="C102" s="138" t="s">
        <v>3179</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3078</v>
      </c>
      <c r="C103" s="315" t="s">
        <v>3180</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3181</v>
      </c>
      <c r="C104" s="138" t="s">
        <v>3182</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3048</v>
      </c>
      <c r="C105" s="138" t="s">
        <v>3183</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3184</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3185</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3063</v>
      </c>
      <c r="B108" s="63" t="s">
        <v>3186</v>
      </c>
      <c r="C108" s="138" t="s">
        <v>3187</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3078</v>
      </c>
      <c r="C109" s="313" t="s">
        <v>3188</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3042</v>
      </c>
      <c r="B1" s="375"/>
      <c r="C1" s="375"/>
      <c r="D1" s="375"/>
      <c r="E1" s="50" t="s">
        <v>3189</v>
      </c>
      <c r="F1" s="50"/>
      <c r="G1" s="50"/>
      <c r="H1" s="50"/>
      <c r="I1" s="50"/>
      <c r="J1" s="50"/>
      <c r="K1" s="50"/>
      <c r="L1" s="50"/>
      <c r="M1" s="50"/>
      <c r="N1" s="50"/>
      <c r="O1" s="50"/>
      <c r="P1" s="50"/>
    </row>
    <row r="2" spans="1:17" ht="37.5" customHeight="1" x14ac:dyDescent="0.2">
      <c r="A2" s="380" t="s">
        <v>3190</v>
      </c>
      <c r="B2" s="375"/>
      <c r="C2" s="375"/>
      <c r="D2" s="375"/>
      <c r="E2" s="49" t="s">
        <v>3190</v>
      </c>
      <c r="F2" s="49" t="s">
        <v>3191</v>
      </c>
      <c r="G2" s="49" t="s">
        <v>3192</v>
      </c>
      <c r="H2" s="49" t="s">
        <v>3192</v>
      </c>
      <c r="I2" s="49" t="s">
        <v>3193</v>
      </c>
      <c r="J2" s="49" t="s">
        <v>29</v>
      </c>
      <c r="K2" s="49" t="s">
        <v>3194</v>
      </c>
      <c r="L2" s="49" t="s">
        <v>36</v>
      </c>
      <c r="M2" s="49" t="s">
        <v>3195</v>
      </c>
      <c r="N2" s="49" t="s">
        <v>3196</v>
      </c>
      <c r="O2" s="49" t="s">
        <v>3197</v>
      </c>
      <c r="Q2" s="251" t="s">
        <v>3198</v>
      </c>
    </row>
    <row r="3" spans="1:17" ht="29.25" customHeight="1" x14ac:dyDescent="0.2">
      <c r="A3" s="96" t="s">
        <v>3199</v>
      </c>
      <c r="B3" s="97" t="s">
        <v>3200</v>
      </c>
      <c r="C3" s="98" t="s">
        <v>3201</v>
      </c>
      <c r="D3" s="94"/>
      <c r="E3" s="95">
        <f>E4+E14+E23+E298+E341+E344+E346</f>
        <v>0</v>
      </c>
      <c r="F3" s="95">
        <f>F4+F14+F23+F298+F341+F344+F346</f>
        <v>5</v>
      </c>
      <c r="G3" s="95">
        <f>IF(RefStr!C12&lt;&gt;"",INT(VALUE(MID(RefStr!C12,1,4))),0)</f>
        <v>2025</v>
      </c>
      <c r="H3" s="99">
        <f>IF(RefStr!C12&lt;&gt;"",INT(VALUE(MID(RefStr!C12,6,2))),0)</f>
        <v>9</v>
      </c>
      <c r="I3" s="100">
        <f>RefStr!C10*1</f>
        <v>31</v>
      </c>
      <c r="J3" s="101" t="str">
        <f>RefStr!H7</f>
        <v>DA</v>
      </c>
      <c r="K3" s="99" t="str">
        <f>RefStr!H9</f>
        <v>NE</v>
      </c>
      <c r="L3" s="99" t="str">
        <f>RefStr!H10</f>
        <v>NE</v>
      </c>
      <c r="M3" s="99" t="str">
        <f>RefStr!H8</f>
        <v>NE</v>
      </c>
      <c r="N3" s="99" t="str">
        <f>RefStr!H11</f>
        <v>NE</v>
      </c>
      <c r="O3" s="102">
        <f>RefStr!C6</f>
        <v>10477</v>
      </c>
      <c r="P3" s="50"/>
    </row>
    <row r="4" spans="1:17" ht="19.5" customHeight="1" x14ac:dyDescent="0.2">
      <c r="A4" s="381" t="s">
        <v>3202</v>
      </c>
      <c r="B4" s="382"/>
      <c r="C4" s="383"/>
      <c r="D4" s="94"/>
      <c r="E4" s="50">
        <f>SUM(E5:E13)</f>
        <v>0</v>
      </c>
      <c r="F4" s="50">
        <f>SUM(F5:F13)</f>
        <v>0</v>
      </c>
      <c r="G4" s="50"/>
      <c r="H4" s="50"/>
      <c r="I4" s="103" t="s">
        <v>3203</v>
      </c>
      <c r="J4" s="103" t="s">
        <v>3204</v>
      </c>
      <c r="K4" s="103" t="s">
        <v>3205</v>
      </c>
      <c r="L4" s="50"/>
      <c r="M4" s="50"/>
      <c r="N4" s="50"/>
      <c r="O4" s="50"/>
      <c r="P4" s="50"/>
    </row>
    <row r="5" spans="1:17" ht="63.75" customHeight="1" x14ac:dyDescent="0.2">
      <c r="A5" s="104">
        <v>1</v>
      </c>
      <c r="B5" s="105" t="str">
        <f t="shared" ref="B5:B13" si="0">IF(E5=1,"Pogreška",IF(F5=1,"Provjera","O.K."))</f>
        <v>O.K.</v>
      </c>
      <c r="C5" s="266" t="s">
        <v>3206</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3207</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3208</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3209</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3210</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3211</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3212</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3213</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3214</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cp:lastModifiedBy>
  <cp:lastPrinted>2025-10-08T07:04:51Z</cp:lastPrinted>
  <dcterms:created xsi:type="dcterms:W3CDTF">2022-04-01T05:14:30Z</dcterms:created>
  <dcterms:modified xsi:type="dcterms:W3CDTF">2025-10-08T07:15:43Z</dcterms:modified>
</cp:coreProperties>
</file>